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FOP-CS18-00002 - ADECUACION ESFERAS GLP SISTEMA TRANSP_RGEB y RGV\08 FASE CONSTRUCCIÓN\CONSTRUCCION\01 Licitación\01 FO0348 Términos de Referencia\"/>
    </mc:Choice>
  </mc:AlternateContent>
  <bookViews>
    <workbookView xWindow="0" yWindow="0" windowWidth="28800" windowHeight="12460"/>
  </bookViews>
  <sheets>
    <sheet name="Planilla" sheetId="15" r:id="rId1"/>
    <sheet name="Personal_Ingeniería" sheetId="17" r:id="rId2"/>
  </sheets>
  <definedNames>
    <definedName name="_xlnm._FilterDatabase" localSheetId="0" hidden="1">Planilla!$B$4:$G$4</definedName>
    <definedName name="_xlnm.Print_Area" localSheetId="1">Personal_Ingeniería!$A$1:$M$42</definedName>
    <definedName name="_xlnm.Print_Area" localSheetId="0">Planilla!$B$1:$G$377</definedName>
    <definedName name="_xlnm.Database" localSheetId="1">#REF!</definedName>
    <definedName name="_xlnm.Database">#REF!</definedName>
    <definedName name="nuevito">#REF!</definedName>
    <definedName name="_xlnm.Print_Titles" localSheetId="0">Planilla!$1:$4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8" i="15" l="1"/>
  <c r="G238" i="15"/>
  <c r="G229" i="15"/>
  <c r="G219" i="15"/>
  <c r="F281" i="15"/>
  <c r="G281" i="15"/>
  <c r="M13" i="17"/>
  <c r="G195" i="15"/>
  <c r="G280" i="15"/>
  <c r="M26" i="17"/>
  <c r="M25" i="17"/>
  <c r="M24" i="17"/>
  <c r="M23" i="17"/>
  <c r="M22" i="17"/>
  <c r="M21" i="17"/>
  <c r="M34" i="17"/>
  <c r="M33" i="17"/>
  <c r="M32" i="17"/>
  <c r="M31" i="17"/>
  <c r="M30" i="17"/>
  <c r="M29" i="17"/>
  <c r="M28" i="17"/>
  <c r="M20" i="17"/>
  <c r="M27" i="17"/>
  <c r="M12" i="17"/>
  <c r="G10" i="15"/>
  <c r="G11" i="15"/>
  <c r="G7" i="15"/>
  <c r="G6" i="15"/>
  <c r="G5" i="15"/>
  <c r="M19" i="17"/>
  <c r="E213" i="15"/>
  <c r="G295" i="15"/>
  <c r="G350" i="15"/>
  <c r="G216" i="15"/>
  <c r="G213" i="15"/>
  <c r="G214" i="15"/>
  <c r="G215" i="15"/>
  <c r="G212" i="15"/>
  <c r="G221" i="15"/>
  <c r="G196" i="15"/>
  <c r="G178" i="15"/>
  <c r="E173" i="15"/>
  <c r="E171" i="15"/>
  <c r="E135" i="15"/>
  <c r="G132" i="15"/>
  <c r="G120" i="15"/>
  <c r="E114" i="15"/>
  <c r="E109" i="15"/>
  <c r="E97" i="15"/>
  <c r="G348" i="15"/>
  <c r="G357" i="15"/>
  <c r="G354" i="15"/>
  <c r="G334" i="15"/>
  <c r="G333" i="15"/>
  <c r="M18" i="17"/>
  <c r="M17" i="17"/>
  <c r="M16" i="17"/>
  <c r="M15" i="17"/>
  <c r="M14" i="17"/>
  <c r="M11" i="17"/>
  <c r="G358" i="15"/>
  <c r="G332" i="15"/>
  <c r="G278" i="15"/>
  <c r="G268" i="15"/>
  <c r="G267" i="15"/>
  <c r="G279" i="15"/>
  <c r="G362" i="15"/>
  <c r="G352" i="15"/>
  <c r="G353" i="15"/>
  <c r="G9" i="15"/>
  <c r="G8" i="15"/>
  <c r="G277" i="15"/>
  <c r="G276" i="15"/>
  <c r="G275" i="15"/>
  <c r="G274" i="15"/>
  <c r="G273" i="15"/>
  <c r="G272" i="15"/>
  <c r="G271" i="15"/>
  <c r="G270" i="15"/>
  <c r="G266" i="15"/>
  <c r="G265" i="15"/>
  <c r="G264" i="15"/>
  <c r="G263" i="15"/>
  <c r="G262" i="15"/>
  <c r="G261" i="15"/>
  <c r="G260" i="15"/>
  <c r="G259" i="15"/>
  <c r="G257" i="15"/>
  <c r="G256" i="15"/>
  <c r="G255" i="15"/>
  <c r="G254" i="15"/>
  <c r="G253" i="15"/>
  <c r="G252" i="15"/>
  <c r="G251" i="15"/>
  <c r="G250" i="15"/>
  <c r="G249" i="15"/>
  <c r="G247" i="15"/>
  <c r="G246" i="15"/>
  <c r="G245" i="15"/>
  <c r="G244" i="15"/>
  <c r="G243" i="15"/>
  <c r="G242" i="15"/>
  <c r="G241" i="15"/>
  <c r="G240" i="15"/>
  <c r="G239" i="15"/>
  <c r="G237" i="15"/>
  <c r="G236" i="15"/>
  <c r="G235" i="15"/>
  <c r="G234" i="15"/>
  <c r="G233" i="15"/>
  <c r="G232" i="15"/>
  <c r="G231" i="15"/>
  <c r="G230" i="15"/>
  <c r="G228" i="15"/>
  <c r="G227" i="15"/>
  <c r="G226" i="15"/>
  <c r="G225" i="15"/>
  <c r="G224" i="15"/>
  <c r="G223" i="15"/>
  <c r="G222" i="15"/>
  <c r="G220" i="15"/>
  <c r="G322" i="15"/>
  <c r="G321" i="15"/>
  <c r="G320" i="15"/>
  <c r="G319" i="15"/>
  <c r="G318" i="15"/>
  <c r="G317" i="15"/>
  <c r="G315" i="15"/>
  <c r="G314" i="15"/>
  <c r="G313" i="15"/>
  <c r="G312" i="15"/>
  <c r="G311" i="15"/>
  <c r="G310" i="15"/>
  <c r="G308" i="15"/>
  <c r="G307" i="15"/>
  <c r="G306" i="15"/>
  <c r="G305" i="15"/>
  <c r="G303" i="15"/>
  <c r="G302" i="15"/>
  <c r="G301" i="15"/>
  <c r="G300" i="15"/>
  <c r="G299" i="15"/>
  <c r="G298" i="15"/>
  <c r="G365" i="15"/>
  <c r="G364" i="15"/>
  <c r="G361" i="15"/>
  <c r="G360" i="15"/>
  <c r="G356" i="15"/>
  <c r="G355" i="15"/>
  <c r="G351" i="15"/>
  <c r="G349" i="15"/>
  <c r="G347" i="15"/>
  <c r="G346" i="15"/>
  <c r="G345" i="15"/>
  <c r="G344" i="15"/>
  <c r="G342" i="15"/>
  <c r="G341" i="15"/>
  <c r="G340" i="15"/>
  <c r="G339" i="15"/>
  <c r="G338" i="15"/>
  <c r="G337" i="15"/>
  <c r="G336" i="15"/>
  <c r="G331" i="15"/>
  <c r="G330" i="15"/>
  <c r="G329" i="15"/>
  <c r="G328" i="15"/>
  <c r="G327" i="15"/>
  <c r="G326" i="15"/>
  <c r="G325" i="15"/>
  <c r="G294" i="15"/>
  <c r="G293" i="15"/>
  <c r="G292" i="15"/>
  <c r="G291" i="15"/>
  <c r="G290" i="15"/>
  <c r="G289" i="15"/>
  <c r="G288" i="15"/>
  <c r="G287" i="15"/>
  <c r="G286" i="15"/>
  <c r="G285" i="15"/>
  <c r="G200" i="15"/>
  <c r="G199" i="15"/>
  <c r="G198" i="15"/>
  <c r="G197" i="15"/>
  <c r="G194" i="15"/>
  <c r="G193" i="15"/>
  <c r="G192" i="15"/>
  <c r="G191" i="15"/>
  <c r="G190" i="15"/>
  <c r="G189" i="15"/>
  <c r="G188" i="15"/>
  <c r="G187" i="15"/>
  <c r="G186" i="15"/>
  <c r="G185" i="15"/>
  <c r="G184" i="15"/>
  <c r="G183" i="15"/>
  <c r="G182" i="15"/>
  <c r="G181" i="15"/>
  <c r="G180" i="15"/>
  <c r="G179" i="15"/>
  <c r="G177" i="15"/>
  <c r="G176" i="15"/>
  <c r="G175" i="15"/>
  <c r="G174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60" i="15"/>
  <c r="G159" i="15"/>
  <c r="G158" i="15"/>
  <c r="G157" i="15"/>
  <c r="G156" i="15"/>
  <c r="G155" i="15"/>
  <c r="G154" i="15"/>
  <c r="G153" i="15"/>
  <c r="G152" i="15"/>
  <c r="G151" i="15"/>
  <c r="G150" i="15"/>
  <c r="G149" i="15"/>
  <c r="G148" i="15"/>
  <c r="G147" i="15"/>
  <c r="G146" i="15"/>
  <c r="G145" i="15"/>
  <c r="G144" i="15"/>
  <c r="G143" i="15"/>
  <c r="G142" i="15"/>
  <c r="G141" i="15"/>
  <c r="G140" i="15"/>
  <c r="G139" i="15"/>
  <c r="G138" i="15"/>
  <c r="G137" i="15"/>
  <c r="G136" i="15"/>
  <c r="G135" i="15"/>
  <c r="G134" i="15"/>
  <c r="G133" i="15"/>
  <c r="G131" i="15"/>
  <c r="G130" i="15"/>
  <c r="G129" i="15"/>
  <c r="G128" i="15"/>
  <c r="G127" i="15"/>
  <c r="G126" i="15"/>
  <c r="G125" i="15"/>
  <c r="G124" i="15"/>
  <c r="G123" i="15"/>
  <c r="G122" i="15"/>
  <c r="G121" i="15"/>
  <c r="G119" i="15"/>
  <c r="G118" i="15"/>
  <c r="G117" i="15"/>
  <c r="G116" i="15"/>
  <c r="G115" i="15"/>
  <c r="G114" i="15"/>
  <c r="G113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3" i="15"/>
  <c r="G92" i="15"/>
  <c r="G91" i="15"/>
  <c r="G90" i="15"/>
  <c r="G89" i="15"/>
  <c r="G88" i="15"/>
  <c r="G87" i="15"/>
  <c r="G86" i="15"/>
  <c r="G85" i="15"/>
  <c r="G84" i="15"/>
  <c r="G83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210" i="15"/>
  <c r="G211" i="15"/>
  <c r="G217" i="15"/>
  <c r="G209" i="15"/>
  <c r="G208" i="15"/>
  <c r="G207" i="15"/>
  <c r="G206" i="15"/>
  <c r="G205" i="15"/>
  <c r="G204" i="15"/>
  <c r="G203" i="15"/>
  <c r="G202" i="15"/>
  <c r="G95" i="15"/>
  <c r="G363" i="15"/>
  <c r="G359" i="15"/>
  <c r="G304" i="15"/>
  <c r="G343" i="15"/>
  <c r="G335" i="15"/>
  <c r="G324" i="15"/>
  <c r="G316" i="15"/>
  <c r="G309" i="15"/>
  <c r="G297" i="15"/>
  <c r="G284" i="15"/>
  <c r="G201" i="15"/>
  <c r="G94" i="15"/>
  <c r="G82" i="15"/>
  <c r="G65" i="15"/>
  <c r="G48" i="15"/>
  <c r="G31" i="15"/>
  <c r="G269" i="15"/>
  <c r="G258" i="15"/>
  <c r="G323" i="15"/>
  <c r="G296" i="15"/>
  <c r="G283" i="15"/>
  <c r="G218" i="15"/>
  <c r="G16" i="15"/>
  <c r="G15" i="15"/>
  <c r="G282" i="15"/>
  <c r="G14" i="15"/>
  <c r="G13" i="15"/>
  <c r="G12" i="15"/>
  <c r="G367" i="15"/>
  <c r="G366" i="15"/>
  <c r="G368" i="15"/>
</calcChain>
</file>

<file path=xl/sharedStrings.xml><?xml version="1.0" encoding="utf-8"?>
<sst xmlns="http://schemas.openxmlformats.org/spreadsheetml/2006/main" count="1145" uniqueCount="741">
  <si>
    <t>ITEM</t>
  </si>
  <si>
    <t xml:space="preserve">CANTIDAD </t>
  </si>
  <si>
    <t>DESCRIPCIÓN</t>
  </si>
  <si>
    <t>UNIDAD</t>
  </si>
  <si>
    <t>GBL</t>
  </si>
  <si>
    <t xml:space="preserve">FORMATO B-1 PLANILLA PROPUESTA ECONÓMICA </t>
  </si>
  <si>
    <t>ENTREGA FINAL</t>
  </si>
  <si>
    <t>NOTAS:</t>
  </si>
  <si>
    <t>1.1</t>
  </si>
  <si>
    <t>1.2</t>
  </si>
  <si>
    <t>2.1</t>
  </si>
  <si>
    <t>2.2</t>
  </si>
  <si>
    <t>3.1</t>
  </si>
  <si>
    <t>3.2</t>
  </si>
  <si>
    <t>3.3</t>
  </si>
  <si>
    <t>4.1</t>
  </si>
  <si>
    <t>Pza</t>
  </si>
  <si>
    <t>Entrega Planos As Built y Data Book</t>
  </si>
  <si>
    <t>ACTIVIDADES DE CONSTRUCCIÓN Y MONTAJE</t>
  </si>
  <si>
    <t>Gbl</t>
  </si>
  <si>
    <t>PRECIO UNITARIO</t>
  </si>
  <si>
    <t>OBRAS CIVILES</t>
  </si>
  <si>
    <t>OBRAS MECÁNICAS</t>
  </si>
  <si>
    <t>OBRAS ELÉCTRICAS</t>
  </si>
  <si>
    <t>OBRAS DE INSTRUMENTACIÓN Y CONTROL</t>
  </si>
  <si>
    <t>EQUIPOS Y MATERIALES</t>
  </si>
  <si>
    <t>MATERIALES CIVILES</t>
  </si>
  <si>
    <t>MATERIALES MECÁNICOS</t>
  </si>
  <si>
    <t>MATERIALES ELÉCTRICOS</t>
  </si>
  <si>
    <t>MATERIALES DE INSTRUMENTACIÓN Y CONTROL</t>
  </si>
  <si>
    <t>3.1.1</t>
  </si>
  <si>
    <t>3.1.2</t>
  </si>
  <si>
    <t>3.1.3</t>
  </si>
  <si>
    <t>3.1.4</t>
  </si>
  <si>
    <t>3.2.1</t>
  </si>
  <si>
    <t>3.2.2</t>
  </si>
  <si>
    <t>3.2.3</t>
  </si>
  <si>
    <t>3.3.1</t>
  </si>
  <si>
    <t>3.3.2</t>
  </si>
  <si>
    <t>3.4</t>
  </si>
  <si>
    <t>3.4.1</t>
  </si>
  <si>
    <t>3.4.3</t>
  </si>
  <si>
    <t>PRECOMISIONADO, COMISIONADO Y PUESTA EN MARCHA</t>
  </si>
  <si>
    <t>4.2</t>
  </si>
  <si>
    <t>4.3</t>
  </si>
  <si>
    <t>5.1</t>
  </si>
  <si>
    <t>OBRAS CIVILES INTERIOR MURO DE CONTENCIÓN - ESFERAS 2939, 2941, 2942 Y 2943</t>
  </si>
  <si>
    <t>Replanteo topográfico con equipo</t>
  </si>
  <si>
    <t>Excavación para dique de contención en terreno semiduro</t>
  </si>
  <si>
    <t>Mejoramiento de terreno con capa base compactada al 95% del proctor</t>
  </si>
  <si>
    <t>Hormigón de limpieza fck = 11 Mpa (H11)</t>
  </si>
  <si>
    <t>Hormigón estructural para dique de contención - fck = 25 Mpa (H25)</t>
  </si>
  <si>
    <t>Acero de refuerzo - fyk = 420 Mpa</t>
  </si>
  <si>
    <t>Estructura metálica para rejillas</t>
  </si>
  <si>
    <t>Hormigón armado para bases de escaleras de acceso tipo H25</t>
  </si>
  <si>
    <t>Hormigón armado para plataforma interior al dique tipo H25</t>
  </si>
  <si>
    <t>Hormigón armado para bases de soportes del piping tipo H25</t>
  </si>
  <si>
    <t>Transporte de material excedente proveniente de la excavación</t>
  </si>
  <si>
    <t>3.1.1.1</t>
  </si>
  <si>
    <t>3.1.1.2</t>
  </si>
  <si>
    <t>Kg</t>
  </si>
  <si>
    <t>3.1.1.3</t>
  </si>
  <si>
    <t>3.1.1.4</t>
  </si>
  <si>
    <t>3.1.1.5</t>
  </si>
  <si>
    <t>3.1.1.6</t>
  </si>
  <si>
    <t>3.1.1.7</t>
  </si>
  <si>
    <t>3.1.1.8</t>
  </si>
  <si>
    <t>3.1.1.9</t>
  </si>
  <si>
    <t>3.1.1.10</t>
  </si>
  <si>
    <t>3.1.1.11</t>
  </si>
  <si>
    <t>Soldadura tubería 1"</t>
  </si>
  <si>
    <t>Soldadura tubería 1 1/2"</t>
  </si>
  <si>
    <t>Soldadura tubería 3"</t>
  </si>
  <si>
    <t>Soldadura tubería 4"</t>
  </si>
  <si>
    <t>Soldadura tubería 6"</t>
  </si>
  <si>
    <t>Soldadura tubería 8"</t>
  </si>
  <si>
    <t>Soldadura tubería 10"</t>
  </si>
  <si>
    <t>ENSAYOS NO DESTRUCTIVOS (END)</t>
  </si>
  <si>
    <t>Radiografiado junta 3"</t>
  </si>
  <si>
    <t>Radiografiado junta 4"</t>
  </si>
  <si>
    <t>Radiografiado junta 6"</t>
  </si>
  <si>
    <t>Radiografiado junta 8"</t>
  </si>
  <si>
    <t>Radiografiado junta 10"</t>
  </si>
  <si>
    <t>junta</t>
  </si>
  <si>
    <t>Arenado de Tuberías y Accesorios</t>
  </si>
  <si>
    <t>Pintado de todas las tuberías aéreas, accesorios e instalaciones nuevas con pintura anticorrosiva y epóxica-poliuretano.</t>
  </si>
  <si>
    <t>Prueba Hidráulica de todas las líneas de proceso, líneas auxiliares y líneas de interconexión. Incluye limpieza y secado.</t>
  </si>
  <si>
    <t>Esfera</t>
  </si>
  <si>
    <t>m2</t>
  </si>
  <si>
    <t>Global</t>
  </si>
  <si>
    <t>ACTIVIDADES MECÁNICAS</t>
  </si>
  <si>
    <t>Perno expansivo tipo hilti 3/8" x 3"</t>
  </si>
  <si>
    <t>Barra lisa 3/4" a36</t>
  </si>
  <si>
    <t>Pletina 2 1/2" x 3/8"</t>
  </si>
  <si>
    <t>Pletina 2" x 3/8"</t>
  </si>
  <si>
    <t>Plancha angular 4"x4"x3/8"</t>
  </si>
  <si>
    <t>pza</t>
  </si>
  <si>
    <t>m</t>
  </si>
  <si>
    <t>Perfil UPN 160</t>
  </si>
  <si>
    <t>Tubo 1 1/2" STD</t>
  </si>
  <si>
    <t>Grating 31.8x4.8 mm pletina ASTM36</t>
  </si>
  <si>
    <t>Plancha 270x100x10 mm A36</t>
  </si>
  <si>
    <t>Plancha 200x200x16 mm A36</t>
  </si>
  <si>
    <t>Espárrago 5/8" A 193 gr B7</t>
  </si>
  <si>
    <t>Tuerca 5/8" A194 gr 2H</t>
  </si>
  <si>
    <t>Arandela plana 5/8" ASTM -F436</t>
  </si>
  <si>
    <t>Plancha 140x130x10 mm A36</t>
  </si>
  <si>
    <t>Plancha 275x130x10 mm A36</t>
  </si>
  <si>
    <t>Pernos 5/8" x 2 1/2" aA325</t>
  </si>
  <si>
    <t>Pernos 5/8" x 2 1/2" A325</t>
  </si>
  <si>
    <t>MATERIALES PARA ESTRUCTURA METÁLICA - BOMBAS 1P-2724 Y 1P-2724A</t>
  </si>
  <si>
    <t>Placa base espesor 2"</t>
  </si>
  <si>
    <t>ESCALERAS Y PLATAFORMAS - ESFERA 2939</t>
  </si>
  <si>
    <t>ESCALERAS Y PLATAFORMAS - ESFERA 2941</t>
  </si>
  <si>
    <t>ESCALERAS Y PLATAFORMAS - ESFERA 2942</t>
  </si>
  <si>
    <t>ESCALERAS Y PLATAFORMAS - ESFERA 2943</t>
  </si>
  <si>
    <t>Tubería 1 1/2", PE, SMLS, SCH XS, ASTM A106 Gr.B</t>
  </si>
  <si>
    <t>Tubería 1", PE, SMLS, SCH XS, ASTM A106 Gr.B</t>
  </si>
  <si>
    <t>Tubería 1/2", PE, SMLS, SCH XS, ASTM A106 Gr.B</t>
  </si>
  <si>
    <t>Tubería 10", BE, SMLS, SCH STD, ASTM A106 Gr.B</t>
  </si>
  <si>
    <t>Tubería 3", BE, SMLS, SCH STD, ASTM A106 Gr.B</t>
  </si>
  <si>
    <t>Tubería 3/4", PE, SMLS, SCH XS, ASTM A106 Gr.B</t>
  </si>
  <si>
    <t>Tubería 4", BE, SMLS, SCH STD, ASTM A106 Gr.B</t>
  </si>
  <si>
    <t>Tubería 6", BE, SMLS, SCH STD, ASTM A106 Gr.B</t>
  </si>
  <si>
    <t>Tubería 8", BE, SMLS, SCH STD, ASTM A106 Gr.B</t>
  </si>
  <si>
    <t>Brida 10" WN, 150#, RF, SCH STD, ASTM A105</t>
  </si>
  <si>
    <t>Brida 8" WN, 150#, RF, SCH STD, ASTM A105</t>
  </si>
  <si>
    <t>Brida 6" WN, 150#, RF, SCH STD, ASTM A105</t>
  </si>
  <si>
    <t>Brida 10" WN, 300#, RF, SCH STD, ASTM A105</t>
  </si>
  <si>
    <t>Brida 6" WN, 300#, RF, SCH STD, ASTM A105</t>
  </si>
  <si>
    <t>Brida 4" WN, 300#, RF, SCH STD, ASTM A105</t>
  </si>
  <si>
    <t>Brida 3" WN, 300#, RF, SCH STD, ASTM A105</t>
  </si>
  <si>
    <t>Brida 1 1/2" WN, 300#, RF, SCH XS, ASTM A105</t>
  </si>
  <si>
    <t>Brida 1" WN, 300#, RF, SCH XS, ASTM A105</t>
  </si>
  <si>
    <t>Casquete 6", BW, SCH STD, ASTM A234 Gr. WPB</t>
  </si>
  <si>
    <t>Casquete 3", BW, SCH STD, ASTM A234 Gr. WPB</t>
  </si>
  <si>
    <t>Casquete 3/4", THRD, SE, 3000#, ASTM A105</t>
  </si>
  <si>
    <t>Casquete 1/2", THRD, SE, 3000#, ASTM A105</t>
  </si>
  <si>
    <t>Codo 8", 45° LR, BW, SCH STD, ASTM A234 Gr. WPB</t>
  </si>
  <si>
    <t>Codo 6", 45° LR, BW, SCH STD, ASTM A234 Gr. WPB</t>
  </si>
  <si>
    <t>Codo 1 1/2", 45°, BW, SCH XS, ASTM A234 Gr. WPB</t>
  </si>
  <si>
    <t>Codo 1" 45°, BW, SCH XS, ASTM A234 Gr. WPB</t>
  </si>
  <si>
    <t>Codo 10", 90° LR, BW, SCH STD, ASTM A234 Gr. WPB</t>
  </si>
  <si>
    <t>Codo 8", 90° LR, BW, SCH STD, ASTM A234 Gr. WPB</t>
  </si>
  <si>
    <t>Codo 6", 90° LR, BW, SCH STD, ASTM A234 Gr. WPB</t>
  </si>
  <si>
    <t>Codo 4", 90° LR, BW, SCH STD, ASTM A234 Gr. WPB</t>
  </si>
  <si>
    <t>Codo 3", 90° LR, BW, SCH STD, ASTM A234 Gr. WPB</t>
  </si>
  <si>
    <t>Codo 1 1/2", 90° LR, BW, SCH XS, ASTM A234 Gr. WPB</t>
  </si>
  <si>
    <t>Codo 1", 90° LR, BW, SCH XS, ASTM A234 Gr. WPB</t>
  </si>
  <si>
    <t>Codo 3/4", 90° LR, BW, SCH XS, ASTM A234 Gr. WPB</t>
  </si>
  <si>
    <t>Cupla 3/4", TDRD, SE, 6000#, ASTM A105</t>
  </si>
  <si>
    <t>Cupla 1/2", TDRD, SE, 6000#, ASTM A105</t>
  </si>
  <si>
    <t>Empaquetadura 10", 150#, 1/8", flexitalic Estilo CG o similar</t>
  </si>
  <si>
    <t>Empaquetadura 8", 150#, 1/8", flexitalic Estilo CG o similar</t>
  </si>
  <si>
    <t>Empaquetadura 6", 150#, 1/8", flexitalic Estilo CG o similar</t>
  </si>
  <si>
    <t>Empaquetadura 10", 300#, 1/8", flexitalic Estilo CG o similar</t>
  </si>
  <si>
    <t>Empaquetadura 6", 300#, 1/8", flexitalic Estilo CG o similar</t>
  </si>
  <si>
    <t>Empaquetadura 4", 300#, 1/8", flexitalic Estilo CG o similar</t>
  </si>
  <si>
    <t>Empaquetadura 3", 300#, 1/8", flexitalic Estilo CG o similar</t>
  </si>
  <si>
    <t>Empaquetadura 1 1/2", 300#, 1/8", flexitalic Estilo CG o similar</t>
  </si>
  <si>
    <t>Empaquetadura 1", 300#, 1/8", flexitalic Estilo CG o similar</t>
  </si>
  <si>
    <t>Figura Ocho 6", 300LB, ASTM A105</t>
  </si>
  <si>
    <t>Niple Reductor Concéntrico 2"x1 1/2", SCH STD/XS, ASTM A234 Gr. WPB</t>
  </si>
  <si>
    <t>Niple 1/2", SE NPT, SCH XS, ASTM A106 GR B (100 mm LG)</t>
  </si>
  <si>
    <t>Placa ciega 1 1/2", 300lb con tubería 3/4" (1000 mm LG)</t>
  </si>
  <si>
    <t>Placa Orificio 6", SS316</t>
  </si>
  <si>
    <t>Placa Orificio 6", 300LB</t>
  </si>
  <si>
    <t>Placa Orificio 3", SS316</t>
  </si>
  <si>
    <t>Reducción Concéntrica 1 1/2"x1", BW, SCH XS, ASTM A234 Gr. WPB</t>
  </si>
  <si>
    <t>Reducción Concéntrica 8"x6", SCH STD, ASTM A234 Gr. WPB</t>
  </si>
  <si>
    <t>Niple Reduc. Conc. 1 1/2"x1" Tipo Swage, SCH XS, TBE, ASTM A234 Gr. WPB</t>
  </si>
  <si>
    <t>Reducción Concéntrica 6"x4", SCH STD, ASTM A234 Gr. WPB</t>
  </si>
  <si>
    <t>Reductor Excéntrico 10"x8", SCH STD, ASTM A234 Gr. WPB</t>
  </si>
  <si>
    <t>Reductor Excéntrico 6"x4", SCH STD, ASTM A234 Gr. WPB</t>
  </si>
  <si>
    <t>Te normal 8"x8", BW, SCH STD, ASTM A234 Gr. WPB</t>
  </si>
  <si>
    <t>Te normal 6"x6", BW, SCH STD, ASTM A234 Gr. WPB</t>
  </si>
  <si>
    <t>Te normal 3"x3", BW, SCH STD, ASTM A234 Gr. WPB</t>
  </si>
  <si>
    <t>Te normal 1"x1", BW, SCH XS, ASTM A234 Gr. WPB</t>
  </si>
  <si>
    <t>Te reducción 8"x6", BW, SCH STD, ASTM A234 Gr. WPB</t>
  </si>
  <si>
    <t>Te reducción 6"x4", BW, SCH STD, ASTM A234 Gr. WPB</t>
  </si>
  <si>
    <t>Te reducción 6"x3", BW, SCH STD, ASTM A234 Gr. WPB</t>
  </si>
  <si>
    <t>Te reducción 4"x3", BW, SCH STD, ASTM A234 Gr. WPB</t>
  </si>
  <si>
    <t>Te reducción 1 1/2"x1", BW, SCH XS, ASTM A234 Gr. WPB</t>
  </si>
  <si>
    <t>Unión1 1/2", THRD, SE, 3000#, ASTM A105</t>
  </si>
  <si>
    <t>Válvula Bola 1 1/2", BW, 800# o 2000 WOG, Cuerpo y Bonete CS, TRIM AISI 316, Asiento de Teflón o Nylon, Paso Convencional, API 607 o API 6FA Fire Safe, BWxBW</t>
  </si>
  <si>
    <t>Válvula Bola 3/4", BW, 800# o 2000 WOG, Cuerpo y Bonete CS, TRIM AISI 316, Asiento de Teflón o Nylon, Paso Convencional, API 607 o API 6FA Fire Safe, BWxBW</t>
  </si>
  <si>
    <t>Válvula Bola 1/2", BW, 800# o 2000 WOG, Cuerpo y Bonete CS, TRIM AISI 316, Asiento de Teflón o Nylon, Paso Convencional, API 607 o API 6FA Fire Safe, BWxBW</t>
  </si>
  <si>
    <t>Weldolet 8"x3/4", BW, SCH STD, ASTM A105</t>
  </si>
  <si>
    <t>Weldolet 6"x3/4", BW, SCH XS, ASTM A105</t>
  </si>
  <si>
    <t>Weldolet 6"x1/2", BW, SCH XS, ASTM A105</t>
  </si>
  <si>
    <t>Weldolet 3"x3/4", BW, SCH XS, ASTM A105</t>
  </si>
  <si>
    <t>Cable multipolar XLPE/PVC - 0,6/1kV - 90°C , formación 3x1/0AWG+T (bomba GLP tag P-405/P-404)</t>
  </si>
  <si>
    <t>Cable 1C-1x16AWG aislación PVC (4,5 mm)</t>
  </si>
  <si>
    <t>Cable 1C-2x16AWG (6,2 mm)</t>
  </si>
  <si>
    <t>Cable 1C-2x16AWG+BG (6,3 mm)</t>
  </si>
  <si>
    <t>Cable 1C-3x16AWG (6,7 mm)</t>
  </si>
  <si>
    <t>Cable 1C-2x14AWG (7,7 mm)</t>
  </si>
  <si>
    <t>Cable 1C-2x16AWG (9 mm)</t>
  </si>
  <si>
    <t>Cable 1C-2x16AWG (bombas 1P-2724/1P-2724A) (4,5 mm)</t>
  </si>
  <si>
    <t>Cable 2P-2x16AWG+BG (bombas 1P-2724/1P-2724A) (9 mm)</t>
  </si>
  <si>
    <t>Pernos de sujeción  Ø =1" x 4"</t>
  </si>
  <si>
    <t>Placa  Ø 3" espesor 6mm</t>
  </si>
  <si>
    <t>Tubería  Ø 3"</t>
  </si>
  <si>
    <t>Perno de anclaje  Ø=1 1/4"   l=610 mm</t>
  </si>
  <si>
    <t xml:space="preserve">Tuerca para perno   Ø=1 1/4" </t>
  </si>
  <si>
    <t xml:space="preserve">Arandela plana  Ø=1 1/4" </t>
  </si>
  <si>
    <t xml:space="preserve">Tuerca para perno Ø=1/2" </t>
  </si>
  <si>
    <t>Placa  Ø 2" espesor 6mm</t>
  </si>
  <si>
    <t>Perno  Ø=1/2"   l=140 mm</t>
  </si>
  <si>
    <t>3.1.2.1</t>
  </si>
  <si>
    <t>3.1.2.2</t>
  </si>
  <si>
    <t>3.1.2.3</t>
  </si>
  <si>
    <t>3.1.2.4</t>
  </si>
  <si>
    <t>3.1.3.1</t>
  </si>
  <si>
    <t>3.1.3.2</t>
  </si>
  <si>
    <t>3.1.3.3</t>
  </si>
  <si>
    <t>3.1.3.4</t>
  </si>
  <si>
    <t>3.1.3.5</t>
  </si>
  <si>
    <t>3.1.4.1</t>
  </si>
  <si>
    <t>3.1.4.2</t>
  </si>
  <si>
    <t>3.1.4.3</t>
  </si>
  <si>
    <t>3.1.4.4</t>
  </si>
  <si>
    <t>3.1.4.5</t>
  </si>
  <si>
    <t>3.1.4.6</t>
  </si>
  <si>
    <t>CONSTRUCCIÓN DE ESCALERAS DE ACCESO Y PLATAFORMAS</t>
  </si>
  <si>
    <t>Escalera 25 (ING40-1J-125-PL-503 - HOJA 18)</t>
  </si>
  <si>
    <t>Escalera Marinera (ING40-1J-125-PL-503 - HOJA 18)</t>
  </si>
  <si>
    <t>Escalera Marinera (ING40-1J-125-PL-503 - HOJA 15)</t>
  </si>
  <si>
    <t>Plataforma 11 (ING40-1J-125-PL-503 - HOJA 15)</t>
  </si>
  <si>
    <t>Plataforma 6 (ING40-1J-125-PL-503 - HOJA 14)</t>
  </si>
  <si>
    <t>Escalera 13 (ING40-1J-125-PL-503 - HOJA 18)</t>
  </si>
  <si>
    <t>ESFERA 2941</t>
  </si>
  <si>
    <t>ESFERA 2939</t>
  </si>
  <si>
    <t>Escalera 08 (ING40-1J-125-PL-503 - HOJA 05)</t>
  </si>
  <si>
    <t>Escalera 04 (ING40-1J-125-PL-503 - HOJA 03)</t>
  </si>
  <si>
    <t>Plataforma 18 (ING40-1J-125-PL-503 - HOJA 15)</t>
  </si>
  <si>
    <t>ESFERA 2942</t>
  </si>
  <si>
    <t>ESFERA 2943</t>
  </si>
  <si>
    <t>Escalera 26 (ING40-1J-125-PL-503 - HOJA 18)</t>
  </si>
  <si>
    <t>Escalera 12 (ING40-1J-125-PL-503 - HOJA 07)</t>
  </si>
  <si>
    <t>Plataforma 7 (ING40-1J-125-PL-503 - HOJA 14)</t>
  </si>
  <si>
    <t>Plataforma 10 (ING40-1J-125-PL-503 - HOJA 15)</t>
  </si>
  <si>
    <t>Escalera 27 (ING40-1J-125-PL-503 - HOJA 18)</t>
  </si>
  <si>
    <t>Escalera 11 (ING40-1J-125-PL-503 - HOJA 07)</t>
  </si>
  <si>
    <t>Plataforma 8 (ING40-1J-125-PL-503 - HOJA 14)</t>
  </si>
  <si>
    <t>Plataforma 09 (ING40-1J-125-PL-503 - HOJA 15)</t>
  </si>
  <si>
    <t>Interruptor de Sobrellenado (ALARMA NIVEL DE ESFERA 1TK-2939)</t>
  </si>
  <si>
    <t>Válvula de Alivio (VALVULA DE ALIVIO DE ESFERA 1TK-2939)</t>
  </si>
  <si>
    <t>Válvula de 3 Vías (VALVULA DE 3 VIAS DE ESFERA 1TK-2939)</t>
  </si>
  <si>
    <t>Interruptor de Sobrellenado (ALARMA NIVEL DE ESFERA 1TK-2941)</t>
  </si>
  <si>
    <t>Válvula de Alivio (VALVULA DE ALIVIO DE ESFERA 1TK-2941)</t>
  </si>
  <si>
    <t>Válvula de 3 Vías (VALVULA DE 3 VIAS DE ESFERA 1TK-2941)</t>
  </si>
  <si>
    <t>Interruptor de Sobrellenado (ALARMA NIVEL DE ESFERA 1TK-2943)</t>
  </si>
  <si>
    <t>Interruptor de Sobrellenado (ALARMA NIVEL DE ESFERA 1TK-2942)</t>
  </si>
  <si>
    <t>Válvula de Alivio (VALVULA DE ALIVIO DE ESFERA 1TK-2942)</t>
  </si>
  <si>
    <t>Válvula de 3 Vías (VALVULA DE 3 VIAS DE ESFERA 1TK-2942)</t>
  </si>
  <si>
    <t>Válvula de Alivio (VALVULA DE ALIVIO DE ESFERA 1TK-2943)</t>
  </si>
  <si>
    <t>Válvula de 3 Vías (VALVULA DE 3 VIAS DE ESFERA 1TK-2943)</t>
  </si>
  <si>
    <t>BOMBA 1P-2724</t>
  </si>
  <si>
    <t>Elemento de Flujo (ELEMENTO DE FLUJO DE BOMBA 1P-29724)</t>
  </si>
  <si>
    <t>Trasmisor Indicador de Flujo por D/P (ALARMA DE ALTO FLUJO DE BOMBA 1P-2724)</t>
  </si>
  <si>
    <t>BOMBA 1P-2724A</t>
  </si>
  <si>
    <t>Elemento de Flujo (ELEMENTO DE FLUJO DE BOMBA 1P-29724A)</t>
  </si>
  <si>
    <t>Trasmisor Indicador de Flujo por D/P (ALARMA DE ALTO FLUJO DE BOMBA 1P-2724A)</t>
  </si>
  <si>
    <t>3.1.3.6</t>
  </si>
  <si>
    <t>PLANILLA DE COTIZACIÓN</t>
  </si>
  <si>
    <t>1    de   1</t>
  </si>
  <si>
    <t>EMPRESA PROPONENTE:</t>
  </si>
  <si>
    <t>FECHA:</t>
  </si>
  <si>
    <t>DESCRIPCION</t>
  </si>
  <si>
    <t>UNID.</t>
  </si>
  <si>
    <t>CANT.</t>
  </si>
  <si>
    <t>A.1</t>
  </si>
  <si>
    <t>NOMBRE Y FIRMA DEL REPRESENTANTE LEGAL</t>
  </si>
  <si>
    <t>SELLO DE LA EMPRESA</t>
  </si>
  <si>
    <t>Refuerzo e ingnifugado de columnas de esferas</t>
  </si>
  <si>
    <t>Indicador de Presión conex 1/2" 0-400 psig (1PI 27901A)</t>
  </si>
  <si>
    <t>Indicador de Presión conex 1/2" 0-400 psig (1PI 27901)</t>
  </si>
  <si>
    <t>Indicador de Presión conex 1/2" 0-60 psig (1PI 27902)</t>
  </si>
  <si>
    <t>Indicador de Presión conex 1/2" 0-60 psig (1PI 27902A)</t>
  </si>
  <si>
    <t>Validación de la Ingeniería de Detalle para Construcción</t>
  </si>
  <si>
    <t>SOLDADURA DE TUBERÍAS (Juntas Diametrales)</t>
  </si>
  <si>
    <t>UT/LT junta 1"</t>
  </si>
  <si>
    <t>UT/LT junta 1 1/2"</t>
  </si>
  <si>
    <t>Prueba Hidráulica de Válvulas</t>
  </si>
  <si>
    <t>VALIDACIÓN INGENIERÍA PARA CONSTRUCCIÓN</t>
  </si>
  <si>
    <t>B</t>
  </si>
  <si>
    <t>A</t>
  </si>
  <si>
    <t>B.1</t>
  </si>
  <si>
    <t>B.2</t>
  </si>
  <si>
    <t>B.3</t>
  </si>
  <si>
    <t>B.4</t>
  </si>
  <si>
    <t>B.5</t>
  </si>
  <si>
    <t>B.6</t>
  </si>
  <si>
    <t>A.2</t>
  </si>
  <si>
    <t>A.3</t>
  </si>
  <si>
    <t>A.4</t>
  </si>
  <si>
    <t>A.5</t>
  </si>
  <si>
    <t>A.6</t>
  </si>
  <si>
    <t>Especialista de Procesos</t>
  </si>
  <si>
    <t>Especialista Mecánico</t>
  </si>
  <si>
    <t>Especialista de Civil</t>
  </si>
  <si>
    <t>Especialista de Instrumentación y Control</t>
  </si>
  <si>
    <t>Especialista Eléctrico</t>
  </si>
  <si>
    <t>HH</t>
  </si>
  <si>
    <t>Juntas roscadas 1"</t>
  </si>
  <si>
    <t>Juntas roscadas 1/2"</t>
  </si>
  <si>
    <t>Juntas roscadas 1 1/2"</t>
  </si>
  <si>
    <t>Válvula Bola 8", RF FLG, 150#, Trunnion 3 cuerpos, ASTM A350 LF2, Trim CS con 3 mils ENP o AISI 410 p AISI 316, Asiento de Teflón o Nylon, Paso Total, Palanca, API 607 o API 6FA Fire Safe</t>
  </si>
  <si>
    <t>Válvula Bola 6", RF FLG, 300#, Trunnion 3 cuerpos, ASTM A350 LF2, Trim CS con 3 mils ENP o AISI 410 p AISI 316, Asiento de Teflón o Nylon, Paso Total, Palanca, API 607 o API 6FA Fire Safe</t>
  </si>
  <si>
    <t>Válvula Bola 3", RF FLG, 300#, Trunnion 3 cuerpos, ASTM A350 LF2, Trim CS con 3 mils ENP o AISI 410 p AISI 316, Asiento de Teflón o Nylon, Paso Total, Palanca, API 607 o API 6FA Fire Safe</t>
  </si>
  <si>
    <t>Válvula Compuerta 6", RF FLG, 300#, Cuerpo ASTM A352 LCC, Trim 11 1/2 a 13% Cr, Asientos de Estelite, OS&amp;Y, Disco Sólido o Flexible, BB, Paso Convencional, Operado por Volante</t>
  </si>
  <si>
    <t>Válvula Globo 6", 300#, RF FLG, Cuerpo ASTM A352 LF2, TRIM 11 1/2" a 13% de Cr, Asientos de Estelite, OS&amp;Y, BB, Operado por Volante</t>
  </si>
  <si>
    <t>Válvula de Retención 6", RF FLG, 300#, Cuerpo A352 LCC y Disco AISI 316, Eje y Buje AISI 316, Asiento Integral de Metal</t>
  </si>
  <si>
    <t>Válvula de Retención 3", RF FLG, 300#, Cuerpo A352 LCC y Disco AISI 316, Eje y Buje AISI 316, Asiento Integral de Metal</t>
  </si>
  <si>
    <t>Válvula Globo 3", 300#, RF FLG, Cuerpo ASTM A352 LF2, TRIM 11 1/2" a 13% de Cr, Asientos de Estelite, OS&amp;Y, BB, Operado por Volante</t>
  </si>
  <si>
    <t>Válvula Globo 3/4", BW, 800# o 2000 WOG, Cuerpo ASTM A352 LF2, Trim 11 1/2 a 13% de Cr, Asientos de Estelite, OS&amp;Y, BB, BWxBW</t>
  </si>
  <si>
    <t>Válvula Globo 1/2", BW, 800# o 2000 WOG, Cuerpo ASTM A352 LF2, Trim 11 1/2 a 13% de Cr, Asientos de Estelite, OS&amp;Y, BB, BWxBW</t>
  </si>
  <si>
    <t>Válvula Compuerta 1 1/2", BW, 800# o 2000 WOG, Cuerpo ASTM A352 LCC, Trim 11 1/2 a 13% Cr, Asientos de Estelite, OS&amp;Y, Disco Sólido o Flexible, BB, Paso Convencional, BWxBW</t>
  </si>
  <si>
    <t>Válvula Compuerta 1", BW, 800# o 2000 WOG, Cuerpo ASTM A352 LCC, Trim 11 1/2 a 13% Cr, Asientos de Estelite, OS&amp;Y, Disco Sólido o Flexible, BB, Paso Convencional, BWxBW</t>
  </si>
  <si>
    <t>Válvula Compuerta 3/4", BW, 800# o 2000 WOG, Cuerpo ASTM A352 LCC, Trim 11 1/2 a 13% Cr, Asientos de Estelite, OS&amp;Y, Disco Sólido o Flexible, BB, Paso Convencional, BWxBW</t>
  </si>
  <si>
    <t>Válvula Compuerta 1 1/2", RF FLG, 300#, Cuerpo ASTM A352 LCC, Trim 11 1/2 a 13% Cr, Asientos de Estelite, OS&amp;Y, Disco Sólido o Flexible, BB, Paso Convencional</t>
  </si>
  <si>
    <t>2.3</t>
  </si>
  <si>
    <t>Barra corrugada Ø 6 mm    l=125 mm (12 m longitud)</t>
  </si>
  <si>
    <t>Sistema contra incendio y refrigeración para tanques esféricos</t>
  </si>
  <si>
    <t>Válvula TSV 3/4" MNPTx1" FNPT 1TSV-29920/1TSV-29903</t>
  </si>
  <si>
    <t>3.3.3</t>
  </si>
  <si>
    <t>Montaje de bombas verticales 1P-2724/1P-2724A</t>
  </si>
  <si>
    <t>Orificio de Restricción 3" (ORIFICIO DE RESTRICCION DESCARGA BOMBA 1P-2724A)</t>
  </si>
  <si>
    <t>Orificio de Restricción 3" (ORIFICIO DE RESTRICCION DESCARGA BOMBA 1P-2724)</t>
  </si>
  <si>
    <t>Codo 3/4", 90°, THRD, 300#, MI ASTM A197, HDG</t>
  </si>
  <si>
    <t>Empaquetadura dieléctrica 6", 150#, FF, 1/8" THK, Doble Aislación, Fibra Aramida y NBR, ANSI B16.5</t>
  </si>
  <si>
    <t>Threadolet 6"x3/4", THRD, 3000#, ASTM A105</t>
  </si>
  <si>
    <t xml:space="preserve">Conduit 2" ANSI C80.1/UL6 para cables eléctricos de bombas </t>
  </si>
  <si>
    <t>Conduit 2" ANSI C80.1/UL6 para cables instrumentación</t>
  </si>
  <si>
    <t>Toma Muestra (TOMA MUESTRA DESCARGA BOMBA 1P-2724, Tag 1SE-2790)</t>
  </si>
  <si>
    <t>Toma Muestra (TOMA MUESTRA DESCARGA BOMBA 1P-2724A, Tag 1SE-27901A)</t>
  </si>
  <si>
    <t xml:space="preserve">Conduit 3/4" ANSI C80.1/UL6 </t>
  </si>
  <si>
    <t xml:space="preserve">Conduit 1" ANSI C80.1/UL6 </t>
  </si>
  <si>
    <t xml:space="preserve">Conduit 1 1/2" ANSI C80.1/UL6 </t>
  </si>
  <si>
    <t>kg</t>
  </si>
  <si>
    <t>Montaje de prefabricados (cañerías y accesorios)</t>
  </si>
  <si>
    <t>Montaje de válvulas (incluido actuadores para las válvulas que corresponda)</t>
  </si>
  <si>
    <t>Paso directo OSSA 1 - PCOLP (Opcional)</t>
  </si>
  <si>
    <t>Válvula Tipo Bola 6" RF FLG, 150#, Trunnion 3 cuerpos, ASTM A350 LF2, Trim CS con 3 mils ENP o AISI 410 p AISI 316, Asiento de Teflón o Nylon, Paso Total, Palanca, API 607 o API 6FA Fire Safe (VALVULA SHUTDOWN DE ENTRADA DE C3/GLP A 1TK-2939)</t>
  </si>
  <si>
    <t>Válvula Bola 4" RF FLG, 150#, Trunnion 3 cuerpos, ASTM A350 LF2, Trim CS con 3 mils ENP o AISI 410 p AISI 316, Asiento de Teflón o Nylon, Paso Total, Palanca, API 607 o API 6FA Fire Safe (VALVULA SHUTDOWN DE ECUALIZACION 1TK-2939)</t>
  </si>
  <si>
    <t>Aterramiento eléctrico para bombas 1P-2724/1P-2724A, incluye puntos de soldadura</t>
  </si>
  <si>
    <t>Aterramiento eléctrico de tanques esféricos y estructuras, incluido puntos de soldadura</t>
  </si>
  <si>
    <t>LOGÍSTICA MOVILIZACIÓN Y DESMOVILIZACIÓN</t>
  </si>
  <si>
    <t>VALIDACIÓN INGENIERÍA DE DETALLE PARA CONSTRUCCIÓN</t>
  </si>
  <si>
    <t>C</t>
  </si>
  <si>
    <t>Ingeniería de Adecuación Tanques Esféricos</t>
  </si>
  <si>
    <t>Inspector API 510/API 579</t>
  </si>
  <si>
    <t>Ingeniero diseño mecánico para recipientes a presion</t>
  </si>
  <si>
    <t>Topógrafo</t>
  </si>
  <si>
    <t>A.7</t>
  </si>
  <si>
    <t>A.8</t>
  </si>
  <si>
    <t>INGENIERÍA DE ADECUACIÓN TANQUES ESFÉRICOS</t>
  </si>
  <si>
    <t>C.1</t>
  </si>
  <si>
    <t>C.2</t>
  </si>
  <si>
    <t>C.3</t>
  </si>
  <si>
    <t>C.4</t>
  </si>
  <si>
    <t>C.5</t>
  </si>
  <si>
    <t>C.6</t>
  </si>
  <si>
    <t>C.7</t>
  </si>
  <si>
    <t>Movilización y Desmovilización</t>
  </si>
  <si>
    <t>Instalación de Obrador y Campamento</t>
  </si>
  <si>
    <t>Ingeniería Paso directo OSSA 1 - PCOLP (Opcional)</t>
  </si>
  <si>
    <t>Especialista en Instrumentación, Control y Comunicación</t>
  </si>
  <si>
    <t>Cadistas</t>
  </si>
  <si>
    <t>Impresión de documentos de ingeniería, ploteo de planos y CD</t>
  </si>
  <si>
    <t>Ingeniero Civil Especialista en Estructura</t>
  </si>
  <si>
    <t>INGENIERÍA PASO DIRECTO OSSA 1 - OCOLP</t>
  </si>
  <si>
    <t>COMPRAS DELEGADAS</t>
  </si>
  <si>
    <t>Compras Delegadas</t>
  </si>
  <si>
    <t>Prueba</t>
  </si>
  <si>
    <t>Precomisionado ( verificación) de todos los sistemas mecánicos, eléctricos, de instrumentación, control y comunicación instalados</t>
  </si>
  <si>
    <t xml:space="preserve">Apoyo con personal, herramientas y equipos para la Puesta en Marcha y Comisionado, Apoyo con personal y herramientas a las pruebas SAT del Sistema de Control de Planta </t>
  </si>
  <si>
    <t>3.1.1.12</t>
  </si>
  <si>
    <t>3.1.1.13</t>
  </si>
  <si>
    <t>3.1.1.14</t>
  </si>
  <si>
    <t>3.1.1.15</t>
  </si>
  <si>
    <t>3.1.1.16</t>
  </si>
  <si>
    <t>3.1.2.5</t>
  </si>
  <si>
    <t>3.1.2.6</t>
  </si>
  <si>
    <t>3.1.2.7</t>
  </si>
  <si>
    <t>3.1.2.8</t>
  </si>
  <si>
    <t>3.1.2.9</t>
  </si>
  <si>
    <t>3.1.2.10</t>
  </si>
  <si>
    <t>3.1.2.11</t>
  </si>
  <si>
    <t>3.1.2.12</t>
  </si>
  <si>
    <t>3.1.2.13</t>
  </si>
  <si>
    <t>3.1.2.14</t>
  </si>
  <si>
    <t>3.1.2.15</t>
  </si>
  <si>
    <t>3.1.2.16</t>
  </si>
  <si>
    <t>3.1.3.7</t>
  </si>
  <si>
    <t>3.1.3.8</t>
  </si>
  <si>
    <t>3.1.3.9</t>
  </si>
  <si>
    <t>3.1.3.10</t>
  </si>
  <si>
    <t>3.1.3.11</t>
  </si>
  <si>
    <t>3.1.3.12</t>
  </si>
  <si>
    <t>3.1.3.13</t>
  </si>
  <si>
    <t>3.1.3.14</t>
  </si>
  <si>
    <t>3.1.3.15</t>
  </si>
  <si>
    <t>3.1.3.16</t>
  </si>
  <si>
    <t>3.1.4.7</t>
  </si>
  <si>
    <t>3.1.4.8</t>
  </si>
  <si>
    <t>3.1.4.9</t>
  </si>
  <si>
    <t>3.1.4.10</t>
  </si>
  <si>
    <t>3.1.4.11</t>
  </si>
  <si>
    <t>3.1.4.12</t>
  </si>
  <si>
    <t>3.1.4.13</t>
  </si>
  <si>
    <t>3.1.4.14</t>
  </si>
  <si>
    <t>3.1.4.15</t>
  </si>
  <si>
    <t>3.1.4.16</t>
  </si>
  <si>
    <t>3.1.5</t>
  </si>
  <si>
    <t>3.1.5.1</t>
  </si>
  <si>
    <t>3.1.5.2</t>
  </si>
  <si>
    <t>3.1.5.3</t>
  </si>
  <si>
    <t>3.1.5.4</t>
  </si>
  <si>
    <t>3.1.5.5</t>
  </si>
  <si>
    <t>3.1.5.6</t>
  </si>
  <si>
    <t>3.1.5.7</t>
  </si>
  <si>
    <t>3.1.5.8</t>
  </si>
  <si>
    <t>3.1.5.9</t>
  </si>
  <si>
    <t>3.1.5.10</t>
  </si>
  <si>
    <t>3.1.5.11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</si>
  <si>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</si>
  <si>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</si>
  <si>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</si>
  <si>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</si>
  <si>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</si>
  <si>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</si>
  <si>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</si>
  <si>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</si>
  <si>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</si>
  <si>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</si>
  <si>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</si>
  <si>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</si>
  <si>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</si>
  <si>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</si>
  <si>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</si>
  <si>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</si>
  <si>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</si>
  <si>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</si>
  <si>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</si>
  <si>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</si>
  <si>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</si>
  <si>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</si>
  <si>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</si>
  <si>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</si>
  <si>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</si>
  <si>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</si>
  <si>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</si>
  <si>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</si>
  <si>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</si>
  <si>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</si>
  <si>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3.2.34</t>
  </si>
  <si>
    <t>3.2.35</t>
  </si>
  <si>
    <t>3.2.36</t>
  </si>
  <si>
    <t>3.2.37</t>
  </si>
  <si>
    <t>3.2.38</t>
  </si>
  <si>
    <t>3.2.39</t>
  </si>
  <si>
    <t>3.2.40</t>
  </si>
  <si>
    <t>3.2.41</t>
  </si>
  <si>
    <t>3.2.42</t>
  </si>
  <si>
    <t>3.2.43</t>
  </si>
  <si>
    <t>3.2.44</t>
  </si>
  <si>
    <t>3.2.45</t>
  </si>
  <si>
    <t>3.2.46</t>
  </si>
  <si>
    <t>3.2.47</t>
  </si>
  <si>
    <t>3.2.48</t>
  </si>
  <si>
    <t>3.2.49</t>
  </si>
  <si>
    <t>3.2.50</t>
  </si>
  <si>
    <t>3.2.51</t>
  </si>
  <si>
    <t>3.2.52</t>
  </si>
  <si>
    <t>3.2.53</t>
  </si>
  <si>
    <t>3.2.54</t>
  </si>
  <si>
    <t>3.2.55</t>
  </si>
  <si>
    <t>3.2.56</t>
  </si>
  <si>
    <t>3.2.57</t>
  </si>
  <si>
    <t>3.2.58</t>
  </si>
  <si>
    <t>3.2.59</t>
  </si>
  <si>
    <t>3.2.60</t>
  </si>
  <si>
    <t>3.2.61</t>
  </si>
  <si>
    <t>3.2.62</t>
  </si>
  <si>
    <t>3.2.63</t>
  </si>
  <si>
    <t>3.2.64</t>
  </si>
  <si>
    <t>3.2.65</t>
  </si>
  <si>
    <t>3.2.66</t>
  </si>
  <si>
    <t>3.2.67</t>
  </si>
  <si>
    <t>3.2.68</t>
  </si>
  <si>
    <t>3.2.69</t>
  </si>
  <si>
    <t>3.2.70</t>
  </si>
  <si>
    <t>3.2.71</t>
  </si>
  <si>
    <t>3.2.72</t>
  </si>
  <si>
    <t>3.2.73</t>
  </si>
  <si>
    <t>3.2.74</t>
  </si>
  <si>
    <t>3.2.75</t>
  </si>
  <si>
    <t>3.2.76</t>
  </si>
  <si>
    <t>3.2.77</t>
  </si>
  <si>
    <t>3.2.78</t>
  </si>
  <si>
    <t>3.2.79</t>
  </si>
  <si>
    <t>3.2.80</t>
  </si>
  <si>
    <t>3.2.81</t>
  </si>
  <si>
    <t>3.2.82</t>
  </si>
  <si>
    <t>3.2.83</t>
  </si>
  <si>
    <t>3.2.84</t>
  </si>
  <si>
    <t>3.2.85</t>
  </si>
  <si>
    <t>3.2.86</t>
  </si>
  <si>
    <t>3.2.87</t>
  </si>
  <si>
    <t>3.2.88</t>
  </si>
  <si>
    <t>3.2.89</t>
  </si>
  <si>
    <t>3.2.90</t>
  </si>
  <si>
    <t>3.2.91</t>
  </si>
  <si>
    <t>3.2.92</t>
  </si>
  <si>
    <t>3.2.93</t>
  </si>
  <si>
    <t>3.2.94</t>
  </si>
  <si>
    <t>3.2.95</t>
  </si>
  <si>
    <t>3.2.96</t>
  </si>
  <si>
    <t>3.2.97</t>
  </si>
  <si>
    <t>3.2.98</t>
  </si>
  <si>
    <t>3.2.99</t>
  </si>
  <si>
    <t>3.2.100</t>
  </si>
  <si>
    <t>3.2.101</t>
  </si>
  <si>
    <t>3.2.102</t>
  </si>
  <si>
    <t>3.2.103</t>
  </si>
  <si>
    <t>3.2.104</t>
  </si>
  <si>
    <t>3.2.105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</si>
  <si>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</si>
  <si>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</si>
  <si>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</si>
  <si>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</si>
  <si>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</si>
  <si>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</si>
  <si>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</si>
  <si>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</si>
  <si>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</si>
  <si>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</si>
  <si>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</si>
  <si>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</si>
  <si>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</si>
  <si>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3.4.1.1</t>
  </si>
  <si>
    <t>3.4.1.2</t>
  </si>
  <si>
    <t>3.4.1.3</t>
  </si>
  <si>
    <t>3.4.1.4</t>
  </si>
  <si>
    <t>3.4.1.5</t>
  </si>
  <si>
    <t>3.4.1.6</t>
  </si>
  <si>
    <t>3.4.1.7</t>
  </si>
  <si>
    <t>3.4.1.8</t>
  </si>
  <si>
    <t>3.4.1.9</t>
  </si>
  <si>
    <t>3.4.3.1</t>
  </si>
  <si>
    <t>3.4.3.2</t>
  </si>
  <si>
    <t>3.4.3.3</t>
  </si>
  <si>
    <t>3.4.3.4</t>
  </si>
  <si>
    <t>3.4.3.5</t>
  </si>
  <si>
    <t>3.4.3.6</t>
  </si>
  <si>
    <t>3.4.3.7</t>
  </si>
  <si>
    <t>3.4.3.8</t>
  </si>
  <si>
    <t>3.4.3.9</t>
  </si>
  <si>
    <t>3.4.4</t>
  </si>
  <si>
    <t>3.4.4.1</t>
  </si>
  <si>
    <t>3.4.4.2</t>
  </si>
  <si>
    <t>3.4.4.3</t>
  </si>
  <si>
    <t>3.4.4.4</t>
  </si>
  <si>
    <t>3.4.4.5</t>
  </si>
  <si>
    <t>3.4.4.6</t>
  </si>
  <si>
    <t>3.4.4.7</t>
  </si>
  <si>
    <t>3.4.4.8</t>
  </si>
  <si>
    <t>3.4.4.9</t>
  </si>
  <si>
    <t>3.4.5</t>
  </si>
  <si>
    <t>3.4.5.1</t>
  </si>
  <si>
    <t>3.4.5.2</t>
  </si>
  <si>
    <t>3.4.5.3</t>
  </si>
  <si>
    <t>3.4.5.4</t>
  </si>
  <si>
    <t>3.4.5.5</t>
  </si>
  <si>
    <t>3.4.5.6</t>
  </si>
  <si>
    <t>3.4.5.7</t>
  </si>
  <si>
    <t>3.4.5.8</t>
  </si>
  <si>
    <t>3.4.5.9</t>
  </si>
  <si>
    <t>3.4.5.10</t>
  </si>
  <si>
    <t>3.4.6</t>
  </si>
  <si>
    <t>3.4.6.1</t>
  </si>
  <si>
    <t>3.4.6.2</t>
  </si>
  <si>
    <t>3.4.6.3</t>
  </si>
  <si>
    <t>3.4.6.4</t>
  </si>
  <si>
    <t>3.4.6.5</t>
  </si>
  <si>
    <t>3.4.6.6</t>
  </si>
  <si>
    <t>3.4.6.7</t>
  </si>
  <si>
    <t>3.4.6.8</t>
  </si>
  <si>
    <t>3.4.6.9</t>
  </si>
  <si>
    <t>3.4.6.10</t>
  </si>
  <si>
    <t>3.5</t>
  </si>
  <si>
    <t>3.5.1</t>
  </si>
  <si>
    <t>4.1.1</t>
  </si>
  <si>
    <t>4.1.1.1</t>
  </si>
  <si>
    <t>4.1.1.2</t>
  </si>
  <si>
    <t>4.1.1.3</t>
  </si>
  <si>
    <t>4.1.1.4</t>
  </si>
  <si>
    <t>4.1.1.5</t>
  </si>
  <si>
    <t>4.1.1.6</t>
  </si>
  <si>
    <t>4.1.1.7</t>
  </si>
  <si>
    <t>4.1.1.8</t>
  </si>
  <si>
    <t>4.1.1.9</t>
  </si>
  <si>
    <t>4.1.1.10</t>
  </si>
  <si>
    <t>4.1.1.11</t>
  </si>
  <si>
    <t>4.1.2</t>
  </si>
  <si>
    <t>4.1.2.1</t>
  </si>
  <si>
    <t>4.1.2.1.1</t>
  </si>
  <si>
    <t>4.1.2.1.2</t>
  </si>
  <si>
    <t>4.1.2.1.3</t>
  </si>
  <si>
    <t>4.1.2.1.4</t>
  </si>
  <si>
    <t>4.1.2.1.5</t>
  </si>
  <si>
    <t>4.1.2.1.6</t>
  </si>
  <si>
    <t>4.1.2.2</t>
  </si>
  <si>
    <t>4.1.2.2.1</t>
  </si>
  <si>
    <t>4.1.2.2.2</t>
  </si>
  <si>
    <t>4.1.2.2.3</t>
  </si>
  <si>
    <t>4.1.2.2.4</t>
  </si>
  <si>
    <t>4.1.2.3</t>
  </si>
  <si>
    <t>4.1.2.3.1</t>
  </si>
  <si>
    <t>4.1.2.3.2</t>
  </si>
  <si>
    <t>4.1.2.3.3</t>
  </si>
  <si>
    <t>4.1.2.3.4</t>
  </si>
  <si>
    <t>4.1.2.3.5</t>
  </si>
  <si>
    <t>4.1.2.3.6</t>
  </si>
  <si>
    <t>4.1.2.4</t>
  </si>
  <si>
    <t>4.1.2.4.1</t>
  </si>
  <si>
    <t>4.1.2.4.2</t>
  </si>
  <si>
    <t>4.1.2.4.3</t>
  </si>
  <si>
    <t>4.1.2.4.4</t>
  </si>
  <si>
    <t>4.1.2.4.5</t>
  </si>
  <si>
    <t>4.1.2.4.6</t>
  </si>
  <si>
    <t>4.2.1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</si>
  <si>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</si>
  <si>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</si>
  <si>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</si>
  <si>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</si>
  <si>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</si>
  <si>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</si>
  <si>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</si>
  <si>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</si>
  <si>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</si>
  <si>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4.2.1.10</t>
  </si>
  <si>
    <t>4.2.2</t>
  </si>
  <si>
    <t>4.2.2.1</t>
  </si>
  <si>
    <t>4.2.2.2</t>
  </si>
  <si>
    <t>4.2.2.3</t>
  </si>
  <si>
    <t>4.2.2.4</t>
  </si>
  <si>
    <t>4.2.2.5</t>
  </si>
  <si>
    <t>4.2.2.6</t>
  </si>
  <si>
    <t>4.2.2.7</t>
  </si>
  <si>
    <t>4.2.3</t>
  </si>
  <si>
    <t>4.2.3.1</t>
  </si>
  <si>
    <t>4.2.3.2</t>
  </si>
  <si>
    <t>4.2.3.3</t>
  </si>
  <si>
    <t>4.2.3.4</t>
  </si>
  <si>
    <t>4.2.3.5</t>
  </si>
  <si>
    <t>4.2.3.6</t>
  </si>
  <si>
    <t>4.2.3.7</t>
  </si>
  <si>
    <t>4.2.3.8</t>
  </si>
  <si>
    <t>4.2.3.9</t>
  </si>
  <si>
    <t>4.2.3.10</t>
  </si>
  <si>
    <t>4.2.3.11</t>
  </si>
  <si>
    <t>4.3.1</t>
  </si>
  <si>
    <t>4.3.2</t>
  </si>
  <si>
    <t>4.3.3</t>
  </si>
  <si>
    <t>4.4</t>
  </si>
  <si>
    <t>4.4.1</t>
  </si>
  <si>
    <t>4.4.2</t>
  </si>
  <si>
    <t>4.4.3</t>
  </si>
  <si>
    <t>5.2</t>
  </si>
  <si>
    <t>6.1</t>
  </si>
  <si>
    <t>Válvula TSV 3/4" MNPTx1-1/2" FNPT 1TSV-29904 (BOMBAS)</t>
  </si>
  <si>
    <t>3.2.106</t>
  </si>
  <si>
    <t>Canalización eléctrica bombas 1P-2724/1P-2724A (según criterio ANEXO E-6 límite de baterías definido con la empresas copropietarias del parque de esferas)</t>
  </si>
  <si>
    <t>Canalización instrumentación y control esferas 2939, 2941, 2942 y 2943, incluye bombas 1P-2724/1P-2724A (según criterio ANEXO E-6 límite de baterías definido con la empresas copropietarias del parque de esferas)</t>
  </si>
  <si>
    <t>Trabajos de montaje, pruebas y puesta en marcha de instrumentos esferas 2939, 2941, 2942 y 2943, incluye bombas 1P-2724/1P-2724A (según ANEXO E-6 criterio del límite de baterías definido con la empresas copropietarias del parque de esferas)</t>
  </si>
  <si>
    <t>Interruptor de Posición (POSICION CERRADA/ABIERTA VALVULA MANUAL 6"-1-VB-29002)</t>
  </si>
  <si>
    <t>Interruptor de Posición (POSICION CERRADA/ABIERTA VALVULA MANUAL 6"-1-VB-29050)</t>
  </si>
  <si>
    <t>Interruptor de Posición (POSICION CERRADA/ABIERTA VALVULA MANUAL 3"-3-VG-29024)</t>
  </si>
  <si>
    <t>Interruptor de Posición (POSICION CERRADA/ABIERTA VALVULA MANUAL 6"-1-VB-29287)</t>
  </si>
  <si>
    <t>Interruptor de Posición (POSICION CERRADA/ABIERTA VALVULA MANUAL 6"-1-VB-29051)</t>
  </si>
  <si>
    <t>Interruptor de Posición (POSICION CERRADA/ABIERTA VALVULA MANUAL 3"-3-VG-29031)</t>
  </si>
  <si>
    <t>Interruptor de Posición (POSICION CERRADA/ABIERTA VALVULA MANUAL 8"-1-VB-29053)</t>
  </si>
  <si>
    <t>Interruptor de Posición (POSICION CERRADA/ABIERTA VALVULA MANUAL 4"-3-VB-29144)</t>
  </si>
  <si>
    <t>Interruptor de Posición (POSICION CERRADA/ABIERTA VALVULA MANUAL 6"-3-VB-29129)</t>
  </si>
  <si>
    <t>Interruptor de Posición (POSICION CERRADA/ABIERTA VALVULA MANUAL 3"-3-VB-29011)</t>
  </si>
  <si>
    <t>Interruptor de Posición (POSICION CERRADA/ABIERTA VALVULA MANUAL 8"-1-VB-29052)</t>
  </si>
  <si>
    <t>Interruptor de Posición (POSICION CERRADA/ABIERTA VALVULA MANUAL 4"-3-VB-29145)</t>
  </si>
  <si>
    <t>Interruptor de Posición (POSICION CERRADA/ABIERTA VALVULA MANUAL 6"-3-VB-29130)</t>
  </si>
  <si>
    <t>Interruptor de Posición (POSICION CERRADA/ABIERTA VALVULA MANUAL 3"-3-VB-29282)</t>
  </si>
  <si>
    <t>Interruptor de Posición (POSICION CERRADA/ABIERTA VALVULA MANUAL 6"-3-VB-29125)</t>
  </si>
  <si>
    <t>Interruptor de Posición (POSICION CERRADA/ABIERTA  VALVULA MANUAL 3"-3-VB-29037)</t>
  </si>
  <si>
    <t>Interruptor de Posición (POSICION CERRADA/ABIERTA VALVULA MANUAL 4"-3-VB-29151)</t>
  </si>
  <si>
    <t>Interruptor de Posición (POSICION CERRADA/ABIERTA VALVULA MANUAL 8"-1-VB-29049)</t>
  </si>
  <si>
    <t>Interruptor de Posición (POSICION CERRADA/ABIERTA VALVULA MANUAL 4"-3-VB-29146)</t>
  </si>
  <si>
    <t>Interruptor de Posición (POSICION CERRADA/ABIERTA VALVULA MANUAL 6"-3-VB-29131)</t>
  </si>
  <si>
    <t>Interruptor de Posición (POSICION CERRADA/ABIERTA VALVULA MANUAL 3"-3-VB-29013)</t>
  </si>
  <si>
    <t>Válvula Tipo Bola 6" RF FLG, 150#, Trunnion 3 cuerpos, ASTM A350 LF2, Trim CS con 3 mils ENP o AISI 410 p AISI 316, Asiento de Teflón o Nylon, Paso Total, Palanca, API 607 o API 6FA Fire Safe (VALVULA SHUTDOWN DE ENTRADA DE C3/GLP A 1TK-2941). Incluye válvula solenoide, interruptor de posición cerrada/abierta.</t>
  </si>
  <si>
    <t>Válvula Bola 4" RF FLG, 150#, Trunnion 3 cuerpos, ASTM A350 LF2, Trim CS con 3 mils ENP o AISI 410 p AISI 316, Asiento de Teflón o Nylon, Paso Total, Palanca, API 607 o API 6FA Fire Safe (VALVULA SHUTDOWN DE ECUALIZACION 1TK-2941). Incluye válvula solenoide, interruptor de posición cerrada/abierta.</t>
  </si>
  <si>
    <t>Válvula Tipo Bola 6" RF FLG, 150#, Trunnion 3 cuerpos, ASTM A350 LF2, Trim CS con 3 mils ENP o AISI 410 p AISI 316, Asiento de Teflón o Nylon, Paso Total, Palanca, API 607 o API 6FA Fire Safe (VALVULA SHUTDOWN DE ENTRADA DE C3/GLP A 1TK-2942). Incluye válvula solenoide, interruptor de posición cerrada/abierta.</t>
  </si>
  <si>
    <t>Válvula Bola 4" RF FLG, 150#, Trunnion 3 cuerpos, ASTM A350 LF2, Trim CS con 3 mils ENP o AISI 410 p AISI 316, Asiento de Teflón o Nylon, Paso Total, Palanca, API 607 o API 6FA Fire Safe (VALVULA SHUTDOWN DE ECUALIZACION 1TK-2942). Incluye válvula solenoide, interruptor de posición cerrada/abierta.</t>
  </si>
  <si>
    <t>Válvula Tipo Bola 6" RF FLG, 150#, Trunnion 3 cuerpos, ASTM A350 LF2, Trim CS con 3 mils ENP o AISI 410 p AISI 316, Asiento de Teflón o Nylon, Paso Total, Palanca, API 607 o API 6FA Fire Safe (VALVULA SHUTDOWN DE ENTRADA DE C3/GLP A 1TK-2943). Incluye válvula solenoide, interruptor de posición cerrada/abierta.</t>
  </si>
  <si>
    <t>Válvula Bola 4" RF FLG, 150#, Trunnion 3 cuerpos, ASTM A350 LF2, Trim CS con 3 mils ENP o AISI 410 p AISI 316, Asiento de Teflón o Nylon, Paso Total, Palanca, API 607 o API 6FA Fire Safe (VALVULA SHUTDOWN DE ECUALIZACION 1TK-2943). Incluye válvula solenoide, interruptor de posición cerrada/abierta.</t>
  </si>
  <si>
    <t>Filtro 6" Tipo Canasta Coalescente, 150# RF</t>
  </si>
  <si>
    <t>* El pago por el servicio prestado será por uso efectivo de recursos. Por lo que se considera que los días de trabajo efectivo podrán ser variables en función a la ejecución de la construcción.</t>
  </si>
  <si>
    <t>* Los precios cotizados en esta planilla necesariamente deben respaldarse con un desglose (planilla APU), en las cuales se detallen los costos (horas hombre, herramientas y equipos, gastos generales, utilidades, impuestos, etc).</t>
  </si>
  <si>
    <t>PERSONAL VALIDACIÓN INGENIERÍA</t>
  </si>
  <si>
    <r>
      <t>m</t>
    </r>
    <r>
      <rPr>
        <vertAlign val="superscript"/>
        <sz val="10"/>
        <rFont val="Arial"/>
        <family val="2"/>
      </rPr>
      <t>2</t>
    </r>
  </si>
  <si>
    <r>
      <t>m</t>
    </r>
    <r>
      <rPr>
        <vertAlign val="superscript"/>
        <sz val="10"/>
        <rFont val="Arial"/>
        <family val="2"/>
      </rPr>
      <t>3</t>
    </r>
  </si>
  <si>
    <t>Espárragos 3/4" con 2 tuercas, ASTM A193 Gr. B7/Tuercas ASTM A194 Gr. 2H (102 mm LG)</t>
  </si>
  <si>
    <t>Espárragos 3/4" con 2 tuercas, ASTM A193 Gr. B7/Tuercas ASTM A194 Gr. 2H (114 mm LG)</t>
  </si>
  <si>
    <t>Espárragos 3/4" con 2 tuercas, ASTM A193 Gr. B7/Tuercas ASTM A194 Gr. 2H (121 mm LG)</t>
  </si>
  <si>
    <t>Espárragos 7/8" con 2 tuercas, ASTM A193 Gr. B7/Tuercas ASTM A194 Gr. 2H (127 mm LG)</t>
  </si>
  <si>
    <t>Espárragos 3/4" con 2 tuercas, ASTM A193 Gr. B7/Tuercas ASTM A194 Gr. 2H (127 mm LG)</t>
  </si>
  <si>
    <t>Espárragos 3/4" con 2 tuercas, ASTM A193 Gr. B7/Tuercas ASTM A194 Gr. 2H (133 mm LG)</t>
  </si>
  <si>
    <t>Espárragos 3/4" con 2 tuercas, ASTM A193 Gr. B7/Tuercas ASTM A194 Gr. 2H (140 mm LG)</t>
  </si>
  <si>
    <t>Espárragos 3/4" con 2 tuercas, ASTM A193 Gr. B7/Tuercas ASTM A194 Gr. 2H (152 mm LG)</t>
  </si>
  <si>
    <t>Espárragos 1" con 2 tuercas, ASTM A193 Gr. B7/Tuercas ASTM A194 Gr. 2H (171 mm LG)</t>
  </si>
  <si>
    <t>Espárragos 5/8" con 2 tuercas, ASTM A193 Gr. B7/Tuercas ASTM A194 Gr. 2H (89 mm LG)</t>
  </si>
  <si>
    <t>Válvula Bola 3/4", THRD, SE, 800LB, Trunnion Type, Conventional Port, Carbón Steel Body and Bonnet, AISI 316 TRIM, Reinforced Teflón or Nylon Seats With Buna-N "O" Rings SExSE</t>
  </si>
  <si>
    <t>Cable de comando mulltipolar - XLPE/PVC - 0,6/1kV - 90°C -  Cable de cobre de trenzado Clase B, Cubierta no propagante del incendio, formación:  7x14AWG+T (comando bomba GLP: TAG C-405/C-404)</t>
  </si>
  <si>
    <t>Accesorios para conduits</t>
  </si>
  <si>
    <t>ADECUACIÓN TANQUES ESFÉRICOS PARA GLP Y FACILIDADES OPERATIVAS</t>
  </si>
  <si>
    <t>TOTAL SERVICIO ADECUACIÓN DE ESFERAS (Bs):</t>
  </si>
  <si>
    <t>MONTO TOTAL LITERAL, SON: ………………………………………………………………………………………………………………………………………/100 Bolivianos</t>
  </si>
  <si>
    <t>1.- Presentar precios unitarios para todos los ítems en PDF (firmado) y formato editable.
2.- El pago por los ítems de la oferta se realizará por uso de recursos.
3.- Considerar en su oferta el costo de Seguro de Responsabilidad Civil.</t>
  </si>
  <si>
    <t>P.U.
( Bs )</t>
  </si>
  <si>
    <t>Costo Total
( Bs )</t>
  </si>
  <si>
    <t>TOTAL
[Bs]</t>
  </si>
  <si>
    <t>Mantenimiento de indicadores de nivel existentes (1Tk-2939/41/42)</t>
  </si>
  <si>
    <t>3.4.2.1</t>
  </si>
  <si>
    <t>3.4.2.2</t>
  </si>
  <si>
    <t>3.4.2.3</t>
  </si>
  <si>
    <t>3.4.2.4</t>
  </si>
  <si>
    <t>3.4.2.5</t>
  </si>
  <si>
    <t>3.4.2.6</t>
  </si>
  <si>
    <t>3.4.2.7</t>
  </si>
  <si>
    <t>3.4.2.8</t>
  </si>
  <si>
    <t>Inspección Interna y Externa de Esferas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</si>
</sst>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u/>
      <sz val="6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sz val="10"/>
      <color rgb="FF00206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5" fillId="0" borderId="0"/>
    <xf numFmtId="0" fontId="8" fillId="0" borderId="0"/>
    <xf numFmtId="43" fontId="5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1" applyFont="1" applyBorder="1"/>
    <xf numFmtId="0" fontId="2" fillId="0" borderId="13" xfId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0" fontId="1" fillId="0" borderId="9" xfId="1" applyFont="1" applyBorder="1"/>
    <xf numFmtId="0" fontId="1" fillId="0" borderId="14" xfId="1" applyFont="1" applyBorder="1"/>
    <xf numFmtId="0" fontId="6" fillId="0" borderId="0" xfId="3" applyFont="1" applyFill="1"/>
    <xf numFmtId="0" fontId="9" fillId="0" borderId="0" xfId="4" applyFont="1"/>
    <xf numFmtId="0" fontId="1" fillId="0" borderId="0" xfId="4" applyFont="1" applyFill="1" applyAlignment="1">
      <alignment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8" fillId="0" borderId="0" xfId="4"/>
    <xf numFmtId="2" fontId="8" fillId="0" borderId="0" xfId="4" applyNumberFormat="1"/>
    <xf numFmtId="4" fontId="8" fillId="0" borderId="0" xfId="4" applyNumberFormat="1"/>
    <xf numFmtId="0" fontId="11" fillId="4" borderId="1" xfId="4" applyFont="1" applyFill="1" applyBorder="1" applyAlignment="1">
      <alignment horizontal="center" vertical="center"/>
    </xf>
    <xf numFmtId="4" fontId="11" fillId="4" borderId="1" xfId="4" applyNumberFormat="1" applyFont="1" applyFill="1" applyBorder="1" applyAlignment="1">
      <alignment vertical="center"/>
    </xf>
    <xf numFmtId="0" fontId="12" fillId="0" borderId="0" xfId="4" applyFont="1"/>
    <xf numFmtId="0" fontId="11" fillId="0" borderId="1" xfId="4" applyFont="1" applyFill="1" applyBorder="1" applyAlignment="1">
      <alignment horizontal="center" vertical="center"/>
    </xf>
    <xf numFmtId="4" fontId="11" fillId="0" borderId="1" xfId="4" applyNumberFormat="1" applyFont="1" applyBorder="1" applyAlignment="1">
      <alignment vertical="center"/>
    </xf>
    <xf numFmtId="0" fontId="12" fillId="0" borderId="0" xfId="4" applyFont="1" applyFill="1" applyAlignment="1">
      <alignment vertical="center"/>
    </xf>
    <xf numFmtId="4" fontId="12" fillId="0" borderId="0" xfId="4" applyNumberFormat="1" applyFont="1" applyFill="1" applyAlignment="1">
      <alignment vertical="center"/>
    </xf>
    <xf numFmtId="0" fontId="1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vertical="center"/>
    </xf>
    <xf numFmtId="49" fontId="1" fillId="0" borderId="0" xfId="4" applyNumberFormat="1" applyFont="1" applyFill="1" applyBorder="1" applyAlignment="1">
      <alignment horizontal="center" vertical="center"/>
    </xf>
    <xf numFmtId="0" fontId="1" fillId="0" borderId="0" xfId="4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vertical="center"/>
    </xf>
    <xf numFmtId="0" fontId="1" fillId="0" borderId="0" xfId="4" applyNumberFormat="1" applyFont="1" applyFill="1" applyBorder="1" applyAlignment="1">
      <alignment vertical="center"/>
    </xf>
    <xf numFmtId="0" fontId="12" fillId="0" borderId="0" xfId="4" applyFont="1" applyFill="1" applyBorder="1" applyAlignment="1">
      <alignment horizontal="center" vertical="center"/>
    </xf>
    <xf numFmtId="0" fontId="12" fillId="0" borderId="0" xfId="4" applyFont="1" applyFill="1" applyBorder="1" applyAlignment="1">
      <alignment vertical="center"/>
    </xf>
    <xf numFmtId="49" fontId="12" fillId="0" borderId="0" xfId="4" applyNumberFormat="1" applyFont="1" applyFill="1" applyBorder="1" applyAlignment="1">
      <alignment horizontal="center" vertical="center"/>
    </xf>
    <xf numFmtId="0" fontId="12" fillId="0" borderId="0" xfId="4" applyNumberFormat="1" applyFont="1" applyFill="1" applyBorder="1" applyAlignment="1">
      <alignment horizontal="center" vertical="center"/>
    </xf>
    <xf numFmtId="0" fontId="12" fillId="0" borderId="0" xfId="4" applyFont="1" applyFill="1" applyBorder="1" applyAlignment="1">
      <alignment horizontal="left" vertical="center"/>
    </xf>
    <xf numFmtId="0" fontId="12" fillId="0" borderId="0" xfId="4" applyNumberFormat="1" applyFont="1" applyFill="1" applyBorder="1" applyAlignment="1">
      <alignment vertical="center"/>
    </xf>
    <xf numFmtId="0" fontId="1" fillId="0" borderId="0" xfId="4" quotePrefix="1" applyFont="1" applyFill="1" applyBorder="1" applyAlignment="1">
      <alignment horizontal="center" vertical="center"/>
    </xf>
    <xf numFmtId="49" fontId="1" fillId="0" borderId="0" xfId="4" quotePrefix="1" applyNumberFormat="1" applyFont="1" applyFill="1" applyBorder="1" applyAlignment="1">
      <alignment horizontal="center" vertical="center"/>
    </xf>
    <xf numFmtId="49" fontId="1" fillId="0" borderId="0" xfId="4" quotePrefix="1" applyNumberFormat="1" applyFont="1" applyFill="1" applyBorder="1" applyAlignment="1">
      <alignment vertical="center"/>
    </xf>
    <xf numFmtId="49" fontId="1" fillId="0" borderId="0" xfId="4" applyNumberFormat="1" applyFont="1" applyFill="1" applyBorder="1" applyAlignment="1">
      <alignment vertical="center"/>
    </xf>
    <xf numFmtId="2" fontId="1" fillId="0" borderId="0" xfId="4" quotePrefix="1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vertical="center"/>
    </xf>
    <xf numFmtId="0" fontId="13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center" vertical="center"/>
    </xf>
    <xf numFmtId="0" fontId="2" fillId="0" borderId="0" xfId="4" applyFont="1" applyFill="1" applyBorder="1" applyAlignment="1">
      <alignment horizontal="left" vertical="center"/>
    </xf>
    <xf numFmtId="0" fontId="13" fillId="0" borderId="0" xfId="4" applyFont="1" applyFill="1" applyBorder="1" applyAlignment="1">
      <alignment vertical="center"/>
    </xf>
    <xf numFmtId="0" fontId="14" fillId="0" borderId="0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left" vertical="center"/>
    </xf>
    <xf numFmtId="0" fontId="3" fillId="0" borderId="0" xfId="4" applyFont="1" applyFill="1" applyBorder="1" applyAlignment="1">
      <alignment horizontal="center" vertical="center"/>
    </xf>
    <xf numFmtId="0" fontId="1" fillId="0" borderId="0" xfId="4" applyFont="1" applyFill="1" applyAlignment="1">
      <alignment horizontal="left" vertical="center"/>
    </xf>
    <xf numFmtId="0" fontId="11" fillId="4" borderId="1" xfId="4" applyFont="1" applyFill="1" applyBorder="1" applyAlignment="1">
      <alignment vertical="center"/>
    </xf>
    <xf numFmtId="43" fontId="1" fillId="0" borderId="0" xfId="5" applyFont="1" applyBorder="1"/>
    <xf numFmtId="0" fontId="11" fillId="4" borderId="1" xfId="4" applyFont="1" applyFill="1" applyBorder="1" applyAlignment="1">
      <alignment vertical="center"/>
    </xf>
    <xf numFmtId="0" fontId="11" fillId="4" borderId="1" xfId="4" applyFont="1" applyFill="1" applyBorder="1" applyAlignment="1">
      <alignment vertical="center"/>
    </xf>
    <xf numFmtId="0" fontId="1" fillId="2" borderId="6" xfId="1" applyFont="1" applyFill="1" applyBorder="1" applyAlignment="1">
      <alignment horizontal="left" vertical="center"/>
    </xf>
    <xf numFmtId="0" fontId="1" fillId="2" borderId="2" xfId="1" applyFont="1" applyFill="1" applyBorder="1" applyAlignment="1">
      <alignment horizontal="left" vertical="center"/>
    </xf>
    <xf numFmtId="0" fontId="1" fillId="2" borderId="1" xfId="1" applyFont="1" applyFill="1" applyBorder="1" applyAlignment="1">
      <alignment vertical="center"/>
    </xf>
    <xf numFmtId="4" fontId="1" fillId="2" borderId="7" xfId="1" applyNumberFormat="1" applyFont="1" applyFill="1" applyBorder="1" applyAlignment="1">
      <alignment vertical="center"/>
    </xf>
    <xf numFmtId="0" fontId="1" fillId="2" borderId="31" xfId="1" applyFont="1" applyFill="1" applyBorder="1" applyAlignment="1">
      <alignment horizontal="right" vertical="center"/>
    </xf>
    <xf numFmtId="4" fontId="1" fillId="2" borderId="8" xfId="1" applyNumberFormat="1" applyFont="1" applyFill="1" applyBorder="1" applyAlignment="1">
      <alignment horizontal="right" vertical="center"/>
    </xf>
    <xf numFmtId="0" fontId="1" fillId="0" borderId="6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43" fontId="1" fillId="0" borderId="0" xfId="5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4" fontId="17" fillId="2" borderId="2" xfId="1" applyNumberFormat="1" applyFont="1" applyFill="1" applyBorder="1" applyAlignment="1">
      <alignment horizontal="right" vertical="center"/>
    </xf>
    <xf numFmtId="0" fontId="17" fillId="2" borderId="1" xfId="1" applyFont="1" applyFill="1" applyBorder="1" applyAlignment="1">
      <alignment horizontal="center" vertical="center"/>
    </xf>
    <xf numFmtId="4" fontId="17" fillId="2" borderId="7" xfId="1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 wrapText="1"/>
    </xf>
    <xf numFmtId="43" fontId="1" fillId="0" borderId="0" xfId="1" applyNumberFormat="1" applyFont="1" applyBorder="1" applyAlignment="1">
      <alignment vertical="center"/>
    </xf>
    <xf numFmtId="2" fontId="1" fillId="0" borderId="0" xfId="1" applyNumberFormat="1" applyFont="1" applyBorder="1" applyAlignment="1">
      <alignment vertical="center"/>
    </xf>
    <xf numFmtId="43" fontId="15" fillId="0" borderId="0" xfId="5" applyFont="1" applyBorder="1" applyAlignment="1">
      <alignment vertical="center"/>
    </xf>
    <xf numFmtId="9" fontId="1" fillId="0" borderId="0" xfId="5" applyNumberFormat="1" applyFont="1" applyBorder="1" applyAlignment="1">
      <alignment vertical="center"/>
    </xf>
    <xf numFmtId="43" fontId="1" fillId="0" borderId="0" xfId="5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3" fontId="17" fillId="2" borderId="1" xfId="5" applyFont="1" applyFill="1" applyBorder="1" applyAlignment="1">
      <alignment horizontal="center" vertical="center"/>
    </xf>
    <xf numFmtId="0" fontId="1" fillId="0" borderId="13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1" fillId="0" borderId="16" xfId="1" applyFont="1" applyBorder="1"/>
    <xf numFmtId="0" fontId="2" fillId="0" borderId="15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/>
    <xf numFmtId="0" fontId="2" fillId="0" borderId="16" xfId="1" applyFont="1" applyBorder="1"/>
    <xf numFmtId="43" fontId="2" fillId="0" borderId="0" xfId="5" applyFont="1" applyBorder="1"/>
    <xf numFmtId="0" fontId="1" fillId="0" borderId="17" xfId="1" applyFont="1" applyBorder="1" applyAlignment="1">
      <alignment vertical="center"/>
    </xf>
    <xf numFmtId="0" fontId="1" fillId="0" borderId="18" xfId="1" applyFont="1" applyBorder="1" applyAlignment="1">
      <alignment vertical="center"/>
    </xf>
    <xf numFmtId="0" fontId="1" fillId="0" borderId="18" xfId="1" applyFont="1" applyBorder="1"/>
    <xf numFmtId="0" fontId="1" fillId="0" borderId="19" xfId="1" applyFont="1" applyBorder="1"/>
    <xf numFmtId="0" fontId="1" fillId="2" borderId="1" xfId="1" applyFont="1" applyFill="1" applyBorder="1" applyAlignment="1">
      <alignment horizontal="center" vertical="center"/>
    </xf>
    <xf numFmtId="4" fontId="17" fillId="2" borderId="1" xfId="1" applyNumberFormat="1" applyFont="1" applyFill="1" applyBorder="1" applyAlignment="1">
      <alignment horizontal="right" vertical="center"/>
    </xf>
    <xf numFmtId="0" fontId="1" fillId="0" borderId="7" xfId="1" applyFont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right" vertical="center"/>
    </xf>
    <xf numFmtId="0" fontId="1" fillId="2" borderId="30" xfId="1" applyFont="1" applyFill="1" applyBorder="1" applyAlignment="1">
      <alignment horizontal="right" vertical="center"/>
    </xf>
    <xf numFmtId="0" fontId="1" fillId="0" borderId="6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17" xfId="1" applyFont="1" applyBorder="1" applyAlignment="1">
      <alignment horizontal="justify" vertical="top" wrapText="1"/>
    </xf>
    <xf numFmtId="0" fontId="1" fillId="0" borderId="18" xfId="1" applyFont="1" applyBorder="1" applyAlignment="1">
      <alignment horizontal="justify" vertical="top" wrapText="1"/>
    </xf>
    <xf numFmtId="0" fontId="1" fillId="0" borderId="19" xfId="1" applyFont="1" applyBorder="1" applyAlignment="1">
      <alignment horizontal="justify" vertical="top" wrapText="1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11" fillId="0" borderId="1" xfId="4" applyFont="1" applyFill="1" applyBorder="1" applyAlignment="1">
      <alignment horizontal="left" vertical="center" indent="2"/>
    </xf>
    <xf numFmtId="0" fontId="11" fillId="4" borderId="1" xfId="4" applyFont="1" applyFill="1" applyBorder="1" applyAlignment="1">
      <alignment vertical="center"/>
    </xf>
    <xf numFmtId="0" fontId="12" fillId="0" borderId="0" xfId="4" applyFont="1" applyFill="1" applyAlignment="1">
      <alignment horizontal="left" vertical="center" wrapText="1"/>
    </xf>
    <xf numFmtId="0" fontId="10" fillId="3" borderId="1" xfId="4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/>
    </xf>
    <xf numFmtId="0" fontId="6" fillId="0" borderId="26" xfId="2" applyFont="1" applyFill="1" applyBorder="1" applyAlignment="1">
      <alignment horizontal="center" vertical="center"/>
    </xf>
    <xf numFmtId="0" fontId="6" fillId="0" borderId="27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/>
    </xf>
    <xf numFmtId="0" fontId="6" fillId="0" borderId="21" xfId="2" applyFont="1" applyFill="1" applyBorder="1" applyAlignment="1">
      <alignment horizontal="left" vertical="center"/>
    </xf>
    <xf numFmtId="0" fontId="6" fillId="0" borderId="28" xfId="2" applyFont="1" applyFill="1" applyBorder="1" applyAlignment="1">
      <alignment horizontal="left" vertical="center"/>
    </xf>
    <xf numFmtId="0" fontId="2" fillId="0" borderId="2" xfId="4" applyFont="1" applyFill="1" applyBorder="1" applyAlignment="1">
      <alignment horizontal="center" vertical="center"/>
    </xf>
    <xf numFmtId="0" fontId="2" fillId="0" borderId="21" xfId="4" applyFont="1" applyFill="1" applyBorder="1" applyAlignment="1">
      <alignment horizontal="center" vertical="center"/>
    </xf>
    <xf numFmtId="0" fontId="2" fillId="0" borderId="28" xfId="4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0" fontId="1" fillId="5" borderId="6" xfId="1" applyFont="1" applyFill="1" applyBorder="1" applyAlignment="1">
      <alignment horizontal="left" vertical="center"/>
    </xf>
  </cellXfs>
  <cellStyles count="6">
    <cellStyle name="Millares" xfId="5" builtinId="3"/>
    <cellStyle name="Normal" xfId="0" builtinId="0"/>
    <cellStyle name="Normal 2" xfId="1"/>
    <cellStyle name="Normal 2 2" xfId="2"/>
    <cellStyle name="Normal 3" xfId="4"/>
    <cellStyle name="Normal 3 2 3" xfId="3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492950</xdr:colOff>
      <xdr:row>0</xdr:row>
      <xdr:rowOff>98386</xdr:rowOff>
    </xdr:from>
    <xdr:ext cx="1200150" cy="581025"/>
    <xdr:pic>
      <xdr:nvPicPr>
        <xdr:cNvPr id="3" name="Imagen 2" descr="TEMAS OFICIALES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94803" y="98386"/>
          <a:ext cx="12001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7199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71172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711723" y="99695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20047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20686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165846</xdr:colOff>
      <xdr:row>0</xdr:row>
      <xdr:rowOff>188609</xdr:rowOff>
    </xdr:from>
    <xdr:to>
      <xdr:col>2</xdr:col>
      <xdr:colOff>348063</xdr:colOff>
      <xdr:row>3</xdr:row>
      <xdr:rowOff>230021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846" y="188609"/>
          <a:ext cx="1376017" cy="612912"/>
        </a:xfrm>
        <a:prstGeom prst="rect">
          <a:avLst/>
        </a:prstGeom>
      </xdr:spPr>
    </xdr:pic>
    <xdr:clientData/>
  </xdr:two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8" name="20 CuadroTexto"/>
        <xdr:cNvSpPr txBox="1"/>
      </xdr:nvSpPr>
      <xdr:spPr>
        <a:xfrm>
          <a:off x="171172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9" name="23 CuadroTexto"/>
        <xdr:cNvSpPr txBox="1"/>
      </xdr:nvSpPr>
      <xdr:spPr>
        <a:xfrm>
          <a:off x="520686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10" name="21 CuadroTexto"/>
        <xdr:cNvSpPr txBox="1"/>
      </xdr:nvSpPr>
      <xdr:spPr>
        <a:xfrm>
          <a:off x="1711723" y="99695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1:J377"/>
  <sheetViews>
    <sheetView showGridLines="0" tabSelected="1" topLeftCell="A334" zoomScale="115" zoomScaleNormal="115" zoomScaleSheetLayoutView="120" zoomScalePageLayoutView="50" workbookViewId="0">
      <selection activeCell="C356" sqref="C356"/>
    </sheetView>
  </sheetViews>
  <sheetFormatPr baseColWidth="10" defaultColWidth="9.1796875" defaultRowHeight="12.5" outlineLevelRow="3" x14ac:dyDescent="0.25"/>
  <cols>
    <col min="1" max="1" width="9.1796875" style="1"/>
    <col min="2" max="2" width="7.453125" style="61" customWidth="1"/>
    <col min="3" max="3" width="87.81640625" style="61" customWidth="1"/>
    <col min="4" max="4" width="13.1796875" style="1" customWidth="1"/>
    <col min="5" max="5" width="10.6328125" style="1" customWidth="1"/>
    <col min="6" max="6" width="12" style="1" customWidth="1"/>
    <col min="7" max="7" width="14.36328125" style="1" customWidth="1"/>
    <col min="8" max="8" width="9.1796875" style="48"/>
    <col min="9" max="215" width="9.1796875" style="1"/>
    <col min="216" max="216" width="6" style="1" customWidth="1"/>
    <col min="217" max="217" width="9.81640625" style="1" customWidth="1"/>
    <col min="218" max="218" width="20.453125" style="1" customWidth="1"/>
    <col min="219" max="219" width="18" style="1" customWidth="1"/>
    <col min="220" max="220" width="82.1796875" style="1" customWidth="1"/>
    <col min="221" max="221" width="3.1796875" style="1" customWidth="1"/>
    <col min="222" max="222" width="51.81640625" style="1" customWidth="1"/>
    <col min="223" max="471" width="9.1796875" style="1"/>
    <col min="472" max="472" width="6" style="1" customWidth="1"/>
    <col min="473" max="473" width="9.81640625" style="1" customWidth="1"/>
    <col min="474" max="474" width="20.453125" style="1" customWidth="1"/>
    <col min="475" max="475" width="18" style="1" customWidth="1"/>
    <col min="476" max="476" width="82.1796875" style="1" customWidth="1"/>
    <col min="477" max="477" width="3.1796875" style="1" customWidth="1"/>
    <col min="478" max="478" width="51.81640625" style="1" customWidth="1"/>
    <col min="479" max="727" width="9.1796875" style="1"/>
    <col min="728" max="728" width="6" style="1" customWidth="1"/>
    <col min="729" max="729" width="9.81640625" style="1" customWidth="1"/>
    <col min="730" max="730" width="20.453125" style="1" customWidth="1"/>
    <col min="731" max="731" width="18" style="1" customWidth="1"/>
    <col min="732" max="732" width="82.1796875" style="1" customWidth="1"/>
    <col min="733" max="733" width="3.1796875" style="1" customWidth="1"/>
    <col min="734" max="734" width="51.81640625" style="1" customWidth="1"/>
    <col min="735" max="983" width="9.1796875" style="1"/>
    <col min="984" max="984" width="6" style="1" customWidth="1"/>
    <col min="985" max="985" width="9.81640625" style="1" customWidth="1"/>
    <col min="986" max="986" width="20.453125" style="1" customWidth="1"/>
    <col min="987" max="987" width="18" style="1" customWidth="1"/>
    <col min="988" max="988" width="82.1796875" style="1" customWidth="1"/>
    <col min="989" max="989" width="3.1796875" style="1" customWidth="1"/>
    <col min="990" max="990" width="51.81640625" style="1" customWidth="1"/>
    <col min="991" max="1239" width="9.1796875" style="1"/>
    <col min="1240" max="1240" width="6" style="1" customWidth="1"/>
    <col min="1241" max="1241" width="9.81640625" style="1" customWidth="1"/>
    <col min="1242" max="1242" width="20.453125" style="1" customWidth="1"/>
    <col min="1243" max="1243" width="18" style="1" customWidth="1"/>
    <col min="1244" max="1244" width="82.1796875" style="1" customWidth="1"/>
    <col min="1245" max="1245" width="3.1796875" style="1" customWidth="1"/>
    <col min="1246" max="1246" width="51.81640625" style="1" customWidth="1"/>
    <col min="1247" max="1495" width="9.1796875" style="1"/>
    <col min="1496" max="1496" width="6" style="1" customWidth="1"/>
    <col min="1497" max="1497" width="9.81640625" style="1" customWidth="1"/>
    <col min="1498" max="1498" width="20.453125" style="1" customWidth="1"/>
    <col min="1499" max="1499" width="18" style="1" customWidth="1"/>
    <col min="1500" max="1500" width="82.1796875" style="1" customWidth="1"/>
    <col min="1501" max="1501" width="3.1796875" style="1" customWidth="1"/>
    <col min="1502" max="1502" width="51.81640625" style="1" customWidth="1"/>
    <col min="1503" max="1751" width="9.1796875" style="1"/>
    <col min="1752" max="1752" width="6" style="1" customWidth="1"/>
    <col min="1753" max="1753" width="9.81640625" style="1" customWidth="1"/>
    <col min="1754" max="1754" width="20.453125" style="1" customWidth="1"/>
    <col min="1755" max="1755" width="18" style="1" customWidth="1"/>
    <col min="1756" max="1756" width="82.1796875" style="1" customWidth="1"/>
    <col min="1757" max="1757" width="3.1796875" style="1" customWidth="1"/>
    <col min="1758" max="1758" width="51.81640625" style="1" customWidth="1"/>
    <col min="1759" max="2007" width="9.1796875" style="1"/>
    <col min="2008" max="2008" width="6" style="1" customWidth="1"/>
    <col min="2009" max="2009" width="9.81640625" style="1" customWidth="1"/>
    <col min="2010" max="2010" width="20.453125" style="1" customWidth="1"/>
    <col min="2011" max="2011" width="18" style="1" customWidth="1"/>
    <col min="2012" max="2012" width="82.1796875" style="1" customWidth="1"/>
    <col min="2013" max="2013" width="3.1796875" style="1" customWidth="1"/>
    <col min="2014" max="2014" width="51.81640625" style="1" customWidth="1"/>
    <col min="2015" max="2263" width="9.1796875" style="1"/>
    <col min="2264" max="2264" width="6" style="1" customWidth="1"/>
    <col min="2265" max="2265" width="9.81640625" style="1" customWidth="1"/>
    <col min="2266" max="2266" width="20.453125" style="1" customWidth="1"/>
    <col min="2267" max="2267" width="18" style="1" customWidth="1"/>
    <col min="2268" max="2268" width="82.1796875" style="1" customWidth="1"/>
    <col min="2269" max="2269" width="3.1796875" style="1" customWidth="1"/>
    <col min="2270" max="2270" width="51.81640625" style="1" customWidth="1"/>
    <col min="2271" max="2519" width="9.1796875" style="1"/>
    <col min="2520" max="2520" width="6" style="1" customWidth="1"/>
    <col min="2521" max="2521" width="9.81640625" style="1" customWidth="1"/>
    <col min="2522" max="2522" width="20.453125" style="1" customWidth="1"/>
    <col min="2523" max="2523" width="18" style="1" customWidth="1"/>
    <col min="2524" max="2524" width="82.1796875" style="1" customWidth="1"/>
    <col min="2525" max="2525" width="3.1796875" style="1" customWidth="1"/>
    <col min="2526" max="2526" width="51.81640625" style="1" customWidth="1"/>
    <col min="2527" max="2775" width="9.1796875" style="1"/>
    <col min="2776" max="2776" width="6" style="1" customWidth="1"/>
    <col min="2777" max="2777" width="9.81640625" style="1" customWidth="1"/>
    <col min="2778" max="2778" width="20.453125" style="1" customWidth="1"/>
    <col min="2779" max="2779" width="18" style="1" customWidth="1"/>
    <col min="2780" max="2780" width="82.1796875" style="1" customWidth="1"/>
    <col min="2781" max="2781" width="3.1796875" style="1" customWidth="1"/>
    <col min="2782" max="2782" width="51.81640625" style="1" customWidth="1"/>
    <col min="2783" max="3031" width="9.1796875" style="1"/>
    <col min="3032" max="3032" width="6" style="1" customWidth="1"/>
    <col min="3033" max="3033" width="9.81640625" style="1" customWidth="1"/>
    <col min="3034" max="3034" width="20.453125" style="1" customWidth="1"/>
    <col min="3035" max="3035" width="18" style="1" customWidth="1"/>
    <col min="3036" max="3036" width="82.1796875" style="1" customWidth="1"/>
    <col min="3037" max="3037" width="3.1796875" style="1" customWidth="1"/>
    <col min="3038" max="3038" width="51.81640625" style="1" customWidth="1"/>
    <col min="3039" max="3287" width="9.1796875" style="1"/>
    <col min="3288" max="3288" width="6" style="1" customWidth="1"/>
    <col min="3289" max="3289" width="9.81640625" style="1" customWidth="1"/>
    <col min="3290" max="3290" width="20.453125" style="1" customWidth="1"/>
    <col min="3291" max="3291" width="18" style="1" customWidth="1"/>
    <col min="3292" max="3292" width="82.1796875" style="1" customWidth="1"/>
    <col min="3293" max="3293" width="3.1796875" style="1" customWidth="1"/>
    <col min="3294" max="3294" width="51.81640625" style="1" customWidth="1"/>
    <col min="3295" max="3543" width="9.1796875" style="1"/>
    <col min="3544" max="3544" width="6" style="1" customWidth="1"/>
    <col min="3545" max="3545" width="9.81640625" style="1" customWidth="1"/>
    <col min="3546" max="3546" width="20.453125" style="1" customWidth="1"/>
    <col min="3547" max="3547" width="18" style="1" customWidth="1"/>
    <col min="3548" max="3548" width="82.1796875" style="1" customWidth="1"/>
    <col min="3549" max="3549" width="3.1796875" style="1" customWidth="1"/>
    <col min="3550" max="3550" width="51.81640625" style="1" customWidth="1"/>
    <col min="3551" max="3799" width="9.1796875" style="1"/>
    <col min="3800" max="3800" width="6" style="1" customWidth="1"/>
    <col min="3801" max="3801" width="9.81640625" style="1" customWidth="1"/>
    <col min="3802" max="3802" width="20.453125" style="1" customWidth="1"/>
    <col min="3803" max="3803" width="18" style="1" customWidth="1"/>
    <col min="3804" max="3804" width="82.1796875" style="1" customWidth="1"/>
    <col min="3805" max="3805" width="3.1796875" style="1" customWidth="1"/>
    <col min="3806" max="3806" width="51.81640625" style="1" customWidth="1"/>
    <col min="3807" max="4055" width="9.1796875" style="1"/>
    <col min="4056" max="4056" width="6" style="1" customWidth="1"/>
    <col min="4057" max="4057" width="9.81640625" style="1" customWidth="1"/>
    <col min="4058" max="4058" width="20.453125" style="1" customWidth="1"/>
    <col min="4059" max="4059" width="18" style="1" customWidth="1"/>
    <col min="4060" max="4060" width="82.1796875" style="1" customWidth="1"/>
    <col min="4061" max="4061" width="3.1796875" style="1" customWidth="1"/>
    <col min="4062" max="4062" width="51.81640625" style="1" customWidth="1"/>
    <col min="4063" max="4311" width="9.1796875" style="1"/>
    <col min="4312" max="4312" width="6" style="1" customWidth="1"/>
    <col min="4313" max="4313" width="9.81640625" style="1" customWidth="1"/>
    <col min="4314" max="4314" width="20.453125" style="1" customWidth="1"/>
    <col min="4315" max="4315" width="18" style="1" customWidth="1"/>
    <col min="4316" max="4316" width="82.1796875" style="1" customWidth="1"/>
    <col min="4317" max="4317" width="3.1796875" style="1" customWidth="1"/>
    <col min="4318" max="4318" width="51.81640625" style="1" customWidth="1"/>
    <col min="4319" max="4567" width="9.1796875" style="1"/>
    <col min="4568" max="4568" width="6" style="1" customWidth="1"/>
    <col min="4569" max="4569" width="9.81640625" style="1" customWidth="1"/>
    <col min="4570" max="4570" width="20.453125" style="1" customWidth="1"/>
    <col min="4571" max="4571" width="18" style="1" customWidth="1"/>
    <col min="4572" max="4572" width="82.1796875" style="1" customWidth="1"/>
    <col min="4573" max="4573" width="3.1796875" style="1" customWidth="1"/>
    <col min="4574" max="4574" width="51.81640625" style="1" customWidth="1"/>
    <col min="4575" max="4823" width="9.1796875" style="1"/>
    <col min="4824" max="4824" width="6" style="1" customWidth="1"/>
    <col min="4825" max="4825" width="9.81640625" style="1" customWidth="1"/>
    <col min="4826" max="4826" width="20.453125" style="1" customWidth="1"/>
    <col min="4827" max="4827" width="18" style="1" customWidth="1"/>
    <col min="4828" max="4828" width="82.1796875" style="1" customWidth="1"/>
    <col min="4829" max="4829" width="3.1796875" style="1" customWidth="1"/>
    <col min="4830" max="4830" width="51.81640625" style="1" customWidth="1"/>
    <col min="4831" max="5079" width="9.1796875" style="1"/>
    <col min="5080" max="5080" width="6" style="1" customWidth="1"/>
    <col min="5081" max="5081" width="9.81640625" style="1" customWidth="1"/>
    <col min="5082" max="5082" width="20.453125" style="1" customWidth="1"/>
    <col min="5083" max="5083" width="18" style="1" customWidth="1"/>
    <col min="5084" max="5084" width="82.1796875" style="1" customWidth="1"/>
    <col min="5085" max="5085" width="3.1796875" style="1" customWidth="1"/>
    <col min="5086" max="5086" width="51.81640625" style="1" customWidth="1"/>
    <col min="5087" max="5335" width="9.1796875" style="1"/>
    <col min="5336" max="5336" width="6" style="1" customWidth="1"/>
    <col min="5337" max="5337" width="9.81640625" style="1" customWidth="1"/>
    <col min="5338" max="5338" width="20.453125" style="1" customWidth="1"/>
    <col min="5339" max="5339" width="18" style="1" customWidth="1"/>
    <col min="5340" max="5340" width="82.1796875" style="1" customWidth="1"/>
    <col min="5341" max="5341" width="3.1796875" style="1" customWidth="1"/>
    <col min="5342" max="5342" width="51.81640625" style="1" customWidth="1"/>
    <col min="5343" max="5591" width="9.1796875" style="1"/>
    <col min="5592" max="5592" width="6" style="1" customWidth="1"/>
    <col min="5593" max="5593" width="9.81640625" style="1" customWidth="1"/>
    <col min="5594" max="5594" width="20.453125" style="1" customWidth="1"/>
    <col min="5595" max="5595" width="18" style="1" customWidth="1"/>
    <col min="5596" max="5596" width="82.1796875" style="1" customWidth="1"/>
    <col min="5597" max="5597" width="3.1796875" style="1" customWidth="1"/>
    <col min="5598" max="5598" width="51.81640625" style="1" customWidth="1"/>
    <col min="5599" max="5847" width="9.1796875" style="1"/>
    <col min="5848" max="5848" width="6" style="1" customWidth="1"/>
    <col min="5849" max="5849" width="9.81640625" style="1" customWidth="1"/>
    <col min="5850" max="5850" width="20.453125" style="1" customWidth="1"/>
    <col min="5851" max="5851" width="18" style="1" customWidth="1"/>
    <col min="5852" max="5852" width="82.1796875" style="1" customWidth="1"/>
    <col min="5853" max="5853" width="3.1796875" style="1" customWidth="1"/>
    <col min="5854" max="5854" width="51.81640625" style="1" customWidth="1"/>
    <col min="5855" max="6103" width="9.1796875" style="1"/>
    <col min="6104" max="6104" width="6" style="1" customWidth="1"/>
    <col min="6105" max="6105" width="9.81640625" style="1" customWidth="1"/>
    <col min="6106" max="6106" width="20.453125" style="1" customWidth="1"/>
    <col min="6107" max="6107" width="18" style="1" customWidth="1"/>
    <col min="6108" max="6108" width="82.1796875" style="1" customWidth="1"/>
    <col min="6109" max="6109" width="3.1796875" style="1" customWidth="1"/>
    <col min="6110" max="6110" width="51.81640625" style="1" customWidth="1"/>
    <col min="6111" max="6359" width="9.1796875" style="1"/>
    <col min="6360" max="6360" width="6" style="1" customWidth="1"/>
    <col min="6361" max="6361" width="9.81640625" style="1" customWidth="1"/>
    <col min="6362" max="6362" width="20.453125" style="1" customWidth="1"/>
    <col min="6363" max="6363" width="18" style="1" customWidth="1"/>
    <col min="6364" max="6364" width="82.1796875" style="1" customWidth="1"/>
    <col min="6365" max="6365" width="3.1796875" style="1" customWidth="1"/>
    <col min="6366" max="6366" width="51.81640625" style="1" customWidth="1"/>
    <col min="6367" max="6615" width="9.1796875" style="1"/>
    <col min="6616" max="6616" width="6" style="1" customWidth="1"/>
    <col min="6617" max="6617" width="9.81640625" style="1" customWidth="1"/>
    <col min="6618" max="6618" width="20.453125" style="1" customWidth="1"/>
    <col min="6619" max="6619" width="18" style="1" customWidth="1"/>
    <col min="6620" max="6620" width="82.1796875" style="1" customWidth="1"/>
    <col min="6621" max="6621" width="3.1796875" style="1" customWidth="1"/>
    <col min="6622" max="6622" width="51.81640625" style="1" customWidth="1"/>
    <col min="6623" max="6871" width="9.1796875" style="1"/>
    <col min="6872" max="6872" width="6" style="1" customWidth="1"/>
    <col min="6873" max="6873" width="9.81640625" style="1" customWidth="1"/>
    <col min="6874" max="6874" width="20.453125" style="1" customWidth="1"/>
    <col min="6875" max="6875" width="18" style="1" customWidth="1"/>
    <col min="6876" max="6876" width="82.1796875" style="1" customWidth="1"/>
    <col min="6877" max="6877" width="3.1796875" style="1" customWidth="1"/>
    <col min="6878" max="6878" width="51.81640625" style="1" customWidth="1"/>
    <col min="6879" max="7127" width="9.1796875" style="1"/>
    <col min="7128" max="7128" width="6" style="1" customWidth="1"/>
    <col min="7129" max="7129" width="9.81640625" style="1" customWidth="1"/>
    <col min="7130" max="7130" width="20.453125" style="1" customWidth="1"/>
    <col min="7131" max="7131" width="18" style="1" customWidth="1"/>
    <col min="7132" max="7132" width="82.1796875" style="1" customWidth="1"/>
    <col min="7133" max="7133" width="3.1796875" style="1" customWidth="1"/>
    <col min="7134" max="7134" width="51.81640625" style="1" customWidth="1"/>
    <col min="7135" max="7383" width="9.1796875" style="1"/>
    <col min="7384" max="7384" width="6" style="1" customWidth="1"/>
    <col min="7385" max="7385" width="9.81640625" style="1" customWidth="1"/>
    <col min="7386" max="7386" width="20.453125" style="1" customWidth="1"/>
    <col min="7387" max="7387" width="18" style="1" customWidth="1"/>
    <col min="7388" max="7388" width="82.1796875" style="1" customWidth="1"/>
    <col min="7389" max="7389" width="3.1796875" style="1" customWidth="1"/>
    <col min="7390" max="7390" width="51.81640625" style="1" customWidth="1"/>
    <col min="7391" max="7639" width="9.1796875" style="1"/>
    <col min="7640" max="7640" width="6" style="1" customWidth="1"/>
    <col min="7641" max="7641" width="9.81640625" style="1" customWidth="1"/>
    <col min="7642" max="7642" width="20.453125" style="1" customWidth="1"/>
    <col min="7643" max="7643" width="18" style="1" customWidth="1"/>
    <col min="7644" max="7644" width="82.1796875" style="1" customWidth="1"/>
    <col min="7645" max="7645" width="3.1796875" style="1" customWidth="1"/>
    <col min="7646" max="7646" width="51.81640625" style="1" customWidth="1"/>
    <col min="7647" max="7895" width="9.1796875" style="1"/>
    <col min="7896" max="7896" width="6" style="1" customWidth="1"/>
    <col min="7897" max="7897" width="9.81640625" style="1" customWidth="1"/>
    <col min="7898" max="7898" width="20.453125" style="1" customWidth="1"/>
    <col min="7899" max="7899" width="18" style="1" customWidth="1"/>
    <col min="7900" max="7900" width="82.1796875" style="1" customWidth="1"/>
    <col min="7901" max="7901" width="3.1796875" style="1" customWidth="1"/>
    <col min="7902" max="7902" width="51.81640625" style="1" customWidth="1"/>
    <col min="7903" max="8151" width="9.1796875" style="1"/>
    <col min="8152" max="8152" width="6" style="1" customWidth="1"/>
    <col min="8153" max="8153" width="9.81640625" style="1" customWidth="1"/>
    <col min="8154" max="8154" width="20.453125" style="1" customWidth="1"/>
    <col min="8155" max="8155" width="18" style="1" customWidth="1"/>
    <col min="8156" max="8156" width="82.1796875" style="1" customWidth="1"/>
    <col min="8157" max="8157" width="3.1796875" style="1" customWidth="1"/>
    <col min="8158" max="8158" width="51.81640625" style="1" customWidth="1"/>
    <col min="8159" max="8407" width="9.1796875" style="1"/>
    <col min="8408" max="8408" width="6" style="1" customWidth="1"/>
    <col min="8409" max="8409" width="9.81640625" style="1" customWidth="1"/>
    <col min="8410" max="8410" width="20.453125" style="1" customWidth="1"/>
    <col min="8411" max="8411" width="18" style="1" customWidth="1"/>
    <col min="8412" max="8412" width="82.1796875" style="1" customWidth="1"/>
    <col min="8413" max="8413" width="3.1796875" style="1" customWidth="1"/>
    <col min="8414" max="8414" width="51.81640625" style="1" customWidth="1"/>
    <col min="8415" max="8663" width="9.1796875" style="1"/>
    <col min="8664" max="8664" width="6" style="1" customWidth="1"/>
    <col min="8665" max="8665" width="9.81640625" style="1" customWidth="1"/>
    <col min="8666" max="8666" width="20.453125" style="1" customWidth="1"/>
    <col min="8667" max="8667" width="18" style="1" customWidth="1"/>
    <col min="8668" max="8668" width="82.1796875" style="1" customWidth="1"/>
    <col min="8669" max="8669" width="3.1796875" style="1" customWidth="1"/>
    <col min="8670" max="8670" width="51.81640625" style="1" customWidth="1"/>
    <col min="8671" max="8919" width="9.1796875" style="1"/>
    <col min="8920" max="8920" width="6" style="1" customWidth="1"/>
    <col min="8921" max="8921" width="9.81640625" style="1" customWidth="1"/>
    <col min="8922" max="8922" width="20.453125" style="1" customWidth="1"/>
    <col min="8923" max="8923" width="18" style="1" customWidth="1"/>
    <col min="8924" max="8924" width="82.1796875" style="1" customWidth="1"/>
    <col min="8925" max="8925" width="3.1796875" style="1" customWidth="1"/>
    <col min="8926" max="8926" width="51.81640625" style="1" customWidth="1"/>
    <col min="8927" max="9175" width="9.1796875" style="1"/>
    <col min="9176" max="9176" width="6" style="1" customWidth="1"/>
    <col min="9177" max="9177" width="9.81640625" style="1" customWidth="1"/>
    <col min="9178" max="9178" width="20.453125" style="1" customWidth="1"/>
    <col min="9179" max="9179" width="18" style="1" customWidth="1"/>
    <col min="9180" max="9180" width="82.1796875" style="1" customWidth="1"/>
    <col min="9181" max="9181" width="3.1796875" style="1" customWidth="1"/>
    <col min="9182" max="9182" width="51.81640625" style="1" customWidth="1"/>
    <col min="9183" max="9431" width="9.1796875" style="1"/>
    <col min="9432" max="9432" width="6" style="1" customWidth="1"/>
    <col min="9433" max="9433" width="9.81640625" style="1" customWidth="1"/>
    <col min="9434" max="9434" width="20.453125" style="1" customWidth="1"/>
    <col min="9435" max="9435" width="18" style="1" customWidth="1"/>
    <col min="9436" max="9436" width="82.1796875" style="1" customWidth="1"/>
    <col min="9437" max="9437" width="3.1796875" style="1" customWidth="1"/>
    <col min="9438" max="9438" width="51.81640625" style="1" customWidth="1"/>
    <col min="9439" max="9687" width="9.1796875" style="1"/>
    <col min="9688" max="9688" width="6" style="1" customWidth="1"/>
    <col min="9689" max="9689" width="9.81640625" style="1" customWidth="1"/>
    <col min="9690" max="9690" width="20.453125" style="1" customWidth="1"/>
    <col min="9691" max="9691" width="18" style="1" customWidth="1"/>
    <col min="9692" max="9692" width="82.1796875" style="1" customWidth="1"/>
    <col min="9693" max="9693" width="3.1796875" style="1" customWidth="1"/>
    <col min="9694" max="9694" width="51.81640625" style="1" customWidth="1"/>
    <col min="9695" max="9943" width="9.1796875" style="1"/>
    <col min="9944" max="9944" width="6" style="1" customWidth="1"/>
    <col min="9945" max="9945" width="9.81640625" style="1" customWidth="1"/>
    <col min="9946" max="9946" width="20.453125" style="1" customWidth="1"/>
    <col min="9947" max="9947" width="18" style="1" customWidth="1"/>
    <col min="9948" max="9948" width="82.1796875" style="1" customWidth="1"/>
    <col min="9949" max="9949" width="3.1796875" style="1" customWidth="1"/>
    <col min="9950" max="9950" width="51.81640625" style="1" customWidth="1"/>
    <col min="9951" max="10199" width="9.1796875" style="1"/>
    <col min="10200" max="10200" width="6" style="1" customWidth="1"/>
    <col min="10201" max="10201" width="9.81640625" style="1" customWidth="1"/>
    <col min="10202" max="10202" width="20.453125" style="1" customWidth="1"/>
    <col min="10203" max="10203" width="18" style="1" customWidth="1"/>
    <col min="10204" max="10204" width="82.1796875" style="1" customWidth="1"/>
    <col min="10205" max="10205" width="3.1796875" style="1" customWidth="1"/>
    <col min="10206" max="10206" width="51.81640625" style="1" customWidth="1"/>
    <col min="10207" max="10455" width="9.1796875" style="1"/>
    <col min="10456" max="10456" width="6" style="1" customWidth="1"/>
    <col min="10457" max="10457" width="9.81640625" style="1" customWidth="1"/>
    <col min="10458" max="10458" width="20.453125" style="1" customWidth="1"/>
    <col min="10459" max="10459" width="18" style="1" customWidth="1"/>
    <col min="10460" max="10460" width="82.1796875" style="1" customWidth="1"/>
    <col min="10461" max="10461" width="3.1796875" style="1" customWidth="1"/>
    <col min="10462" max="10462" width="51.81640625" style="1" customWidth="1"/>
    <col min="10463" max="10711" width="9.1796875" style="1"/>
    <col min="10712" max="10712" width="6" style="1" customWidth="1"/>
    <col min="10713" max="10713" width="9.81640625" style="1" customWidth="1"/>
    <col min="10714" max="10714" width="20.453125" style="1" customWidth="1"/>
    <col min="10715" max="10715" width="18" style="1" customWidth="1"/>
    <col min="10716" max="10716" width="82.1796875" style="1" customWidth="1"/>
    <col min="10717" max="10717" width="3.1796875" style="1" customWidth="1"/>
    <col min="10718" max="10718" width="51.81640625" style="1" customWidth="1"/>
    <col min="10719" max="10967" width="9.1796875" style="1"/>
    <col min="10968" max="10968" width="6" style="1" customWidth="1"/>
    <col min="10969" max="10969" width="9.81640625" style="1" customWidth="1"/>
    <col min="10970" max="10970" width="20.453125" style="1" customWidth="1"/>
    <col min="10971" max="10971" width="18" style="1" customWidth="1"/>
    <col min="10972" max="10972" width="82.1796875" style="1" customWidth="1"/>
    <col min="10973" max="10973" width="3.1796875" style="1" customWidth="1"/>
    <col min="10974" max="10974" width="51.81640625" style="1" customWidth="1"/>
    <col min="10975" max="11223" width="9.1796875" style="1"/>
    <col min="11224" max="11224" width="6" style="1" customWidth="1"/>
    <col min="11225" max="11225" width="9.81640625" style="1" customWidth="1"/>
    <col min="11226" max="11226" width="20.453125" style="1" customWidth="1"/>
    <col min="11227" max="11227" width="18" style="1" customWidth="1"/>
    <col min="11228" max="11228" width="82.1796875" style="1" customWidth="1"/>
    <col min="11229" max="11229" width="3.1796875" style="1" customWidth="1"/>
    <col min="11230" max="11230" width="51.81640625" style="1" customWidth="1"/>
    <col min="11231" max="11479" width="9.1796875" style="1"/>
    <col min="11480" max="11480" width="6" style="1" customWidth="1"/>
    <col min="11481" max="11481" width="9.81640625" style="1" customWidth="1"/>
    <col min="11482" max="11482" width="20.453125" style="1" customWidth="1"/>
    <col min="11483" max="11483" width="18" style="1" customWidth="1"/>
    <col min="11484" max="11484" width="82.1796875" style="1" customWidth="1"/>
    <col min="11485" max="11485" width="3.1796875" style="1" customWidth="1"/>
    <col min="11486" max="11486" width="51.81640625" style="1" customWidth="1"/>
    <col min="11487" max="11735" width="9.1796875" style="1"/>
    <col min="11736" max="11736" width="6" style="1" customWidth="1"/>
    <col min="11737" max="11737" width="9.81640625" style="1" customWidth="1"/>
    <col min="11738" max="11738" width="20.453125" style="1" customWidth="1"/>
    <col min="11739" max="11739" width="18" style="1" customWidth="1"/>
    <col min="11740" max="11740" width="82.1796875" style="1" customWidth="1"/>
    <col min="11741" max="11741" width="3.1796875" style="1" customWidth="1"/>
    <col min="11742" max="11742" width="51.81640625" style="1" customWidth="1"/>
    <col min="11743" max="11991" width="9.1796875" style="1"/>
    <col min="11992" max="11992" width="6" style="1" customWidth="1"/>
    <col min="11993" max="11993" width="9.81640625" style="1" customWidth="1"/>
    <col min="11994" max="11994" width="20.453125" style="1" customWidth="1"/>
    <col min="11995" max="11995" width="18" style="1" customWidth="1"/>
    <col min="11996" max="11996" width="82.1796875" style="1" customWidth="1"/>
    <col min="11997" max="11997" width="3.1796875" style="1" customWidth="1"/>
    <col min="11998" max="11998" width="51.81640625" style="1" customWidth="1"/>
    <col min="11999" max="12247" width="9.1796875" style="1"/>
    <col min="12248" max="12248" width="6" style="1" customWidth="1"/>
    <col min="12249" max="12249" width="9.81640625" style="1" customWidth="1"/>
    <col min="12250" max="12250" width="20.453125" style="1" customWidth="1"/>
    <col min="12251" max="12251" width="18" style="1" customWidth="1"/>
    <col min="12252" max="12252" width="82.1796875" style="1" customWidth="1"/>
    <col min="12253" max="12253" width="3.1796875" style="1" customWidth="1"/>
    <col min="12254" max="12254" width="51.81640625" style="1" customWidth="1"/>
    <col min="12255" max="12503" width="9.1796875" style="1"/>
    <col min="12504" max="12504" width="6" style="1" customWidth="1"/>
    <col min="12505" max="12505" width="9.81640625" style="1" customWidth="1"/>
    <col min="12506" max="12506" width="20.453125" style="1" customWidth="1"/>
    <col min="12507" max="12507" width="18" style="1" customWidth="1"/>
    <col min="12508" max="12508" width="82.1796875" style="1" customWidth="1"/>
    <col min="12509" max="12509" width="3.1796875" style="1" customWidth="1"/>
    <col min="12510" max="12510" width="51.81640625" style="1" customWidth="1"/>
    <col min="12511" max="12759" width="9.1796875" style="1"/>
    <col min="12760" max="12760" width="6" style="1" customWidth="1"/>
    <col min="12761" max="12761" width="9.81640625" style="1" customWidth="1"/>
    <col min="12762" max="12762" width="20.453125" style="1" customWidth="1"/>
    <col min="12763" max="12763" width="18" style="1" customWidth="1"/>
    <col min="12764" max="12764" width="82.1796875" style="1" customWidth="1"/>
    <col min="12765" max="12765" width="3.1796875" style="1" customWidth="1"/>
    <col min="12766" max="12766" width="51.81640625" style="1" customWidth="1"/>
    <col min="12767" max="13015" width="9.1796875" style="1"/>
    <col min="13016" max="13016" width="6" style="1" customWidth="1"/>
    <col min="13017" max="13017" width="9.81640625" style="1" customWidth="1"/>
    <col min="13018" max="13018" width="20.453125" style="1" customWidth="1"/>
    <col min="13019" max="13019" width="18" style="1" customWidth="1"/>
    <col min="13020" max="13020" width="82.1796875" style="1" customWidth="1"/>
    <col min="13021" max="13021" width="3.1796875" style="1" customWidth="1"/>
    <col min="13022" max="13022" width="51.81640625" style="1" customWidth="1"/>
    <col min="13023" max="13271" width="9.1796875" style="1"/>
    <col min="13272" max="13272" width="6" style="1" customWidth="1"/>
    <col min="13273" max="13273" width="9.81640625" style="1" customWidth="1"/>
    <col min="13274" max="13274" width="20.453125" style="1" customWidth="1"/>
    <col min="13275" max="13275" width="18" style="1" customWidth="1"/>
    <col min="13276" max="13276" width="82.1796875" style="1" customWidth="1"/>
    <col min="13277" max="13277" width="3.1796875" style="1" customWidth="1"/>
    <col min="13278" max="13278" width="51.81640625" style="1" customWidth="1"/>
    <col min="13279" max="13527" width="9.1796875" style="1"/>
    <col min="13528" max="13528" width="6" style="1" customWidth="1"/>
    <col min="13529" max="13529" width="9.81640625" style="1" customWidth="1"/>
    <col min="13530" max="13530" width="20.453125" style="1" customWidth="1"/>
    <col min="13531" max="13531" width="18" style="1" customWidth="1"/>
    <col min="13532" max="13532" width="82.1796875" style="1" customWidth="1"/>
    <col min="13533" max="13533" width="3.1796875" style="1" customWidth="1"/>
    <col min="13534" max="13534" width="51.81640625" style="1" customWidth="1"/>
    <col min="13535" max="13783" width="9.1796875" style="1"/>
    <col min="13784" max="13784" width="6" style="1" customWidth="1"/>
    <col min="13785" max="13785" width="9.81640625" style="1" customWidth="1"/>
    <col min="13786" max="13786" width="20.453125" style="1" customWidth="1"/>
    <col min="13787" max="13787" width="18" style="1" customWidth="1"/>
    <col min="13788" max="13788" width="82.1796875" style="1" customWidth="1"/>
    <col min="13789" max="13789" width="3.1796875" style="1" customWidth="1"/>
    <col min="13790" max="13790" width="51.81640625" style="1" customWidth="1"/>
    <col min="13791" max="14039" width="9.1796875" style="1"/>
    <col min="14040" max="14040" width="6" style="1" customWidth="1"/>
    <col min="14041" max="14041" width="9.81640625" style="1" customWidth="1"/>
    <col min="14042" max="14042" width="20.453125" style="1" customWidth="1"/>
    <col min="14043" max="14043" width="18" style="1" customWidth="1"/>
    <col min="14044" max="14044" width="82.1796875" style="1" customWidth="1"/>
    <col min="14045" max="14045" width="3.1796875" style="1" customWidth="1"/>
    <col min="14046" max="14046" width="51.81640625" style="1" customWidth="1"/>
    <col min="14047" max="14295" width="9.1796875" style="1"/>
    <col min="14296" max="14296" width="6" style="1" customWidth="1"/>
    <col min="14297" max="14297" width="9.81640625" style="1" customWidth="1"/>
    <col min="14298" max="14298" width="20.453125" style="1" customWidth="1"/>
    <col min="14299" max="14299" width="18" style="1" customWidth="1"/>
    <col min="14300" max="14300" width="82.1796875" style="1" customWidth="1"/>
    <col min="14301" max="14301" width="3.1796875" style="1" customWidth="1"/>
    <col min="14302" max="14302" width="51.81640625" style="1" customWidth="1"/>
    <col min="14303" max="14551" width="9.1796875" style="1"/>
    <col min="14552" max="14552" width="6" style="1" customWidth="1"/>
    <col min="14553" max="14553" width="9.81640625" style="1" customWidth="1"/>
    <col min="14554" max="14554" width="20.453125" style="1" customWidth="1"/>
    <col min="14555" max="14555" width="18" style="1" customWidth="1"/>
    <col min="14556" max="14556" width="82.1796875" style="1" customWidth="1"/>
    <col min="14557" max="14557" width="3.1796875" style="1" customWidth="1"/>
    <col min="14558" max="14558" width="51.81640625" style="1" customWidth="1"/>
    <col min="14559" max="14807" width="9.1796875" style="1"/>
    <col min="14808" max="14808" width="6" style="1" customWidth="1"/>
    <col min="14809" max="14809" width="9.81640625" style="1" customWidth="1"/>
    <col min="14810" max="14810" width="20.453125" style="1" customWidth="1"/>
    <col min="14811" max="14811" width="18" style="1" customWidth="1"/>
    <col min="14812" max="14812" width="82.1796875" style="1" customWidth="1"/>
    <col min="14813" max="14813" width="3.1796875" style="1" customWidth="1"/>
    <col min="14814" max="14814" width="51.81640625" style="1" customWidth="1"/>
    <col min="14815" max="15063" width="9.1796875" style="1"/>
    <col min="15064" max="15064" width="6" style="1" customWidth="1"/>
    <col min="15065" max="15065" width="9.81640625" style="1" customWidth="1"/>
    <col min="15066" max="15066" width="20.453125" style="1" customWidth="1"/>
    <col min="15067" max="15067" width="18" style="1" customWidth="1"/>
    <col min="15068" max="15068" width="82.1796875" style="1" customWidth="1"/>
    <col min="15069" max="15069" width="3.1796875" style="1" customWidth="1"/>
    <col min="15070" max="15070" width="51.81640625" style="1" customWidth="1"/>
    <col min="15071" max="15319" width="9.1796875" style="1"/>
    <col min="15320" max="15320" width="6" style="1" customWidth="1"/>
    <col min="15321" max="15321" width="9.81640625" style="1" customWidth="1"/>
    <col min="15322" max="15322" width="20.453125" style="1" customWidth="1"/>
    <col min="15323" max="15323" width="18" style="1" customWidth="1"/>
    <col min="15324" max="15324" width="82.1796875" style="1" customWidth="1"/>
    <col min="15325" max="15325" width="3.1796875" style="1" customWidth="1"/>
    <col min="15326" max="15326" width="51.81640625" style="1" customWidth="1"/>
    <col min="15327" max="15575" width="9.1796875" style="1"/>
    <col min="15576" max="15576" width="6" style="1" customWidth="1"/>
    <col min="15577" max="15577" width="9.81640625" style="1" customWidth="1"/>
    <col min="15578" max="15578" width="20.453125" style="1" customWidth="1"/>
    <col min="15579" max="15579" width="18" style="1" customWidth="1"/>
    <col min="15580" max="15580" width="82.1796875" style="1" customWidth="1"/>
    <col min="15581" max="15581" width="3.1796875" style="1" customWidth="1"/>
    <col min="15582" max="15582" width="51.81640625" style="1" customWidth="1"/>
    <col min="15583" max="15831" width="9.1796875" style="1"/>
    <col min="15832" max="15832" width="6" style="1" customWidth="1"/>
    <col min="15833" max="15833" width="9.81640625" style="1" customWidth="1"/>
    <col min="15834" max="15834" width="20.453125" style="1" customWidth="1"/>
    <col min="15835" max="15835" width="18" style="1" customWidth="1"/>
    <col min="15836" max="15836" width="82.1796875" style="1" customWidth="1"/>
    <col min="15837" max="15837" width="3.1796875" style="1" customWidth="1"/>
    <col min="15838" max="15838" width="51.81640625" style="1" customWidth="1"/>
    <col min="15839" max="16087" width="9.1796875" style="1"/>
    <col min="16088" max="16088" width="6" style="1" customWidth="1"/>
    <col min="16089" max="16089" width="9.81640625" style="1" customWidth="1"/>
    <col min="16090" max="16090" width="20.453125" style="1" customWidth="1"/>
    <col min="16091" max="16091" width="18" style="1" customWidth="1"/>
    <col min="16092" max="16092" width="82.1796875" style="1" customWidth="1"/>
    <col min="16093" max="16093" width="3.1796875" style="1" customWidth="1"/>
    <col min="16094" max="16094" width="51.81640625" style="1" customWidth="1"/>
    <col min="16095" max="16384" width="9.1796875" style="1"/>
  </cols>
  <sheetData>
    <row r="1" spans="2:8" ht="58.5" customHeight="1" x14ac:dyDescent="0.25">
      <c r="B1" s="102" t="s">
        <v>724</v>
      </c>
      <c r="C1" s="103"/>
      <c r="D1" s="103"/>
      <c r="E1" s="103"/>
      <c r="F1" s="104"/>
      <c r="G1" s="105"/>
    </row>
    <row r="2" spans="2:8" ht="13" x14ac:dyDescent="0.25">
      <c r="B2" s="106" t="s">
        <v>5</v>
      </c>
      <c r="C2" s="107"/>
      <c r="D2" s="107"/>
      <c r="E2" s="107"/>
      <c r="F2" s="108"/>
      <c r="G2" s="109"/>
    </row>
    <row r="3" spans="2:8" ht="20.5" customHeight="1" x14ac:dyDescent="0.25">
      <c r="B3" s="92"/>
      <c r="C3" s="93"/>
      <c r="D3" s="93"/>
      <c r="E3" s="93"/>
      <c r="F3" s="94"/>
      <c r="G3" s="95"/>
    </row>
    <row r="4" spans="2:8" ht="25" x14ac:dyDescent="0.25">
      <c r="B4" s="57" t="s">
        <v>0</v>
      </c>
      <c r="C4" s="58" t="s">
        <v>2</v>
      </c>
      <c r="D4" s="59" t="s">
        <v>3</v>
      </c>
      <c r="E4" s="59" t="s">
        <v>1</v>
      </c>
      <c r="F4" s="59" t="s">
        <v>20</v>
      </c>
      <c r="G4" s="89" t="s">
        <v>730</v>
      </c>
    </row>
    <row r="5" spans="2:8" s="61" customFormat="1" x14ac:dyDescent="0.35">
      <c r="B5" s="51">
        <v>1</v>
      </c>
      <c r="C5" s="52" t="s">
        <v>348</v>
      </c>
      <c r="D5" s="53"/>
      <c r="E5" s="87"/>
      <c r="F5" s="87"/>
      <c r="G5" s="54">
        <f>SUM(G6:G7)</f>
        <v>0</v>
      </c>
      <c r="H5" s="60"/>
    </row>
    <row r="6" spans="2:8" outlineLevel="1" x14ac:dyDescent="0.25">
      <c r="B6" s="51" t="s">
        <v>8</v>
      </c>
      <c r="C6" s="62" t="s">
        <v>365</v>
      </c>
      <c r="D6" s="63" t="s">
        <v>19</v>
      </c>
      <c r="E6" s="88">
        <v>1</v>
      </c>
      <c r="F6" s="65"/>
      <c r="G6" s="66">
        <f>E6*F6</f>
        <v>0</v>
      </c>
    </row>
    <row r="7" spans="2:8" outlineLevel="1" x14ac:dyDescent="0.25">
      <c r="B7" s="51" t="s">
        <v>9</v>
      </c>
      <c r="C7" s="62" t="s">
        <v>366</v>
      </c>
      <c r="D7" s="63" t="s">
        <v>19</v>
      </c>
      <c r="E7" s="88">
        <v>1</v>
      </c>
      <c r="F7" s="65"/>
      <c r="G7" s="66">
        <f>E7*F7</f>
        <v>0</v>
      </c>
    </row>
    <row r="8" spans="2:8" s="61" customFormat="1" x14ac:dyDescent="0.35">
      <c r="B8" s="51">
        <v>2</v>
      </c>
      <c r="C8" s="52" t="s">
        <v>349</v>
      </c>
      <c r="D8" s="53"/>
      <c r="E8" s="87"/>
      <c r="F8" s="87"/>
      <c r="G8" s="54">
        <f>SUM(G9:G11)</f>
        <v>0</v>
      </c>
      <c r="H8" s="60"/>
    </row>
    <row r="9" spans="2:8" outlineLevel="1" x14ac:dyDescent="0.25">
      <c r="B9" s="51" t="s">
        <v>10</v>
      </c>
      <c r="C9" s="62" t="s">
        <v>280</v>
      </c>
      <c r="D9" s="63" t="s">
        <v>19</v>
      </c>
      <c r="E9" s="88">
        <v>1</v>
      </c>
      <c r="F9" s="65"/>
      <c r="G9" s="66">
        <f>E9*F9</f>
        <v>0</v>
      </c>
    </row>
    <row r="10" spans="2:8" outlineLevel="1" x14ac:dyDescent="0.25">
      <c r="B10" s="51" t="s">
        <v>11</v>
      </c>
      <c r="C10" s="67" t="s">
        <v>351</v>
      </c>
      <c r="D10" s="63" t="s">
        <v>19</v>
      </c>
      <c r="E10" s="88">
        <v>1</v>
      </c>
      <c r="F10" s="65"/>
      <c r="G10" s="66">
        <f>E10*F10</f>
        <v>0</v>
      </c>
    </row>
    <row r="11" spans="2:8" outlineLevel="1" x14ac:dyDescent="0.25">
      <c r="B11" s="51" t="s">
        <v>322</v>
      </c>
      <c r="C11" s="67" t="s">
        <v>367</v>
      </c>
      <c r="D11" s="63" t="s">
        <v>19</v>
      </c>
      <c r="E11" s="88">
        <v>1</v>
      </c>
      <c r="F11" s="65"/>
      <c r="G11" s="66">
        <f>E11*F11</f>
        <v>0</v>
      </c>
    </row>
    <row r="12" spans="2:8" s="61" customFormat="1" x14ac:dyDescent="0.35">
      <c r="B12" s="51">
        <v>3</v>
      </c>
      <c r="C12" s="52" t="s">
        <v>25</v>
      </c>
      <c r="D12" s="53"/>
      <c r="E12" s="87"/>
      <c r="F12" s="87"/>
      <c r="G12" s="54">
        <f>G13+G94+G201+G218+G280</f>
        <v>348000</v>
      </c>
      <c r="H12" s="60"/>
    </row>
    <row r="13" spans="2:8" s="61" customFormat="1" outlineLevel="1" x14ac:dyDescent="0.35">
      <c r="B13" s="51" t="s">
        <v>12</v>
      </c>
      <c r="C13" s="52" t="s">
        <v>26</v>
      </c>
      <c r="D13" s="53"/>
      <c r="E13" s="87"/>
      <c r="F13" s="87"/>
      <c r="G13" s="54">
        <f>G14+G31+G48+G65+G82</f>
        <v>0</v>
      </c>
      <c r="H13" s="60"/>
    </row>
    <row r="14" spans="2:8" s="61" customFormat="1" outlineLevel="1" x14ac:dyDescent="0.35">
      <c r="B14" s="51" t="s">
        <v>30</v>
      </c>
      <c r="C14" s="52" t="s">
        <v>112</v>
      </c>
      <c r="D14" s="53"/>
      <c r="E14" s="87"/>
      <c r="F14" s="87"/>
      <c r="G14" s="54">
        <f>SUM(G15:G30)</f>
        <v>0</v>
      </c>
      <c r="H14" s="60"/>
    </row>
    <row r="15" spans="2:8" outlineLevel="2" x14ac:dyDescent="0.25">
      <c r="B15" s="51" t="s">
        <v>58</v>
      </c>
      <c r="C15" s="62" t="s">
        <v>98</v>
      </c>
      <c r="D15" s="63" t="s">
        <v>97</v>
      </c>
      <c r="E15" s="88">
        <v>79.14</v>
      </c>
      <c r="F15" s="65"/>
      <c r="G15" s="66">
        <f t="shared" ref="G15:G30" si="0">E15*F15</f>
        <v>0</v>
      </c>
    </row>
    <row r="16" spans="2:8" outlineLevel="2" x14ac:dyDescent="0.25">
      <c r="B16" s="51" t="s">
        <v>59</v>
      </c>
      <c r="C16" s="62" t="s">
        <v>99</v>
      </c>
      <c r="D16" s="63" t="s">
        <v>97</v>
      </c>
      <c r="E16" s="88">
        <v>161.17000000000002</v>
      </c>
      <c r="F16" s="65"/>
      <c r="G16" s="66">
        <f t="shared" si="0"/>
        <v>0</v>
      </c>
    </row>
    <row r="17" spans="2:8" outlineLevel="2" x14ac:dyDescent="0.25">
      <c r="B17" s="51" t="s">
        <v>61</v>
      </c>
      <c r="C17" s="62" t="s">
        <v>100</v>
      </c>
      <c r="D17" s="63" t="s">
        <v>88</v>
      </c>
      <c r="E17" s="88">
        <v>16.02</v>
      </c>
      <c r="F17" s="65"/>
      <c r="G17" s="66">
        <f t="shared" si="0"/>
        <v>0</v>
      </c>
    </row>
    <row r="18" spans="2:8" outlineLevel="2" x14ac:dyDescent="0.25">
      <c r="B18" s="51" t="s">
        <v>62</v>
      </c>
      <c r="C18" s="62" t="s">
        <v>101</v>
      </c>
      <c r="D18" s="63" t="s">
        <v>96</v>
      </c>
      <c r="E18" s="88">
        <v>4</v>
      </c>
      <c r="F18" s="65"/>
      <c r="G18" s="66">
        <f t="shared" si="0"/>
        <v>0</v>
      </c>
    </row>
    <row r="19" spans="2:8" outlineLevel="2" x14ac:dyDescent="0.25">
      <c r="B19" s="51" t="s">
        <v>63</v>
      </c>
      <c r="C19" s="62" t="s">
        <v>102</v>
      </c>
      <c r="D19" s="63" t="s">
        <v>96</v>
      </c>
      <c r="E19" s="88">
        <v>10</v>
      </c>
      <c r="F19" s="65"/>
      <c r="G19" s="66">
        <f t="shared" si="0"/>
        <v>0</v>
      </c>
    </row>
    <row r="20" spans="2:8" outlineLevel="2" x14ac:dyDescent="0.25">
      <c r="B20" s="51" t="s">
        <v>64</v>
      </c>
      <c r="C20" s="62" t="s">
        <v>103</v>
      </c>
      <c r="D20" s="63" t="s">
        <v>97</v>
      </c>
      <c r="E20" s="88">
        <v>14.399999999999999</v>
      </c>
      <c r="F20" s="65"/>
      <c r="G20" s="66">
        <f t="shared" si="0"/>
        <v>0</v>
      </c>
    </row>
    <row r="21" spans="2:8" outlineLevel="2" x14ac:dyDescent="0.25">
      <c r="B21" s="51" t="s">
        <v>65</v>
      </c>
      <c r="C21" s="62" t="s">
        <v>104</v>
      </c>
      <c r="D21" s="63" t="s">
        <v>96</v>
      </c>
      <c r="E21" s="88">
        <v>148</v>
      </c>
      <c r="F21" s="65"/>
      <c r="G21" s="66">
        <f t="shared" si="0"/>
        <v>0</v>
      </c>
    </row>
    <row r="22" spans="2:8" outlineLevel="2" x14ac:dyDescent="0.25">
      <c r="B22" s="51" t="s">
        <v>66</v>
      </c>
      <c r="C22" s="62" t="s">
        <v>105</v>
      </c>
      <c r="D22" s="63" t="s">
        <v>96</v>
      </c>
      <c r="E22" s="88">
        <v>176</v>
      </c>
      <c r="F22" s="65"/>
      <c r="G22" s="66">
        <f t="shared" si="0"/>
        <v>0</v>
      </c>
    </row>
    <row r="23" spans="2:8" outlineLevel="2" x14ac:dyDescent="0.25">
      <c r="B23" s="51" t="s">
        <v>67</v>
      </c>
      <c r="C23" s="62" t="s">
        <v>106</v>
      </c>
      <c r="D23" s="63" t="s">
        <v>96</v>
      </c>
      <c r="E23" s="88">
        <v>8</v>
      </c>
      <c r="F23" s="65"/>
      <c r="G23" s="66">
        <f t="shared" si="0"/>
        <v>0</v>
      </c>
    </row>
    <row r="24" spans="2:8" outlineLevel="2" x14ac:dyDescent="0.25">
      <c r="B24" s="51" t="s">
        <v>68</v>
      </c>
      <c r="C24" s="62" t="s">
        <v>107</v>
      </c>
      <c r="D24" s="63" t="s">
        <v>96</v>
      </c>
      <c r="E24" s="88">
        <v>9</v>
      </c>
      <c r="F24" s="65"/>
      <c r="G24" s="66">
        <f t="shared" si="0"/>
        <v>0</v>
      </c>
    </row>
    <row r="25" spans="2:8" outlineLevel="2" x14ac:dyDescent="0.25">
      <c r="B25" s="51" t="s">
        <v>69</v>
      </c>
      <c r="C25" s="62" t="s">
        <v>108</v>
      </c>
      <c r="D25" s="63" t="s">
        <v>96</v>
      </c>
      <c r="E25" s="88">
        <v>68</v>
      </c>
      <c r="F25" s="65"/>
      <c r="G25" s="66">
        <f t="shared" si="0"/>
        <v>0</v>
      </c>
    </row>
    <row r="26" spans="2:8" outlineLevel="2" x14ac:dyDescent="0.25">
      <c r="B26" s="51" t="s">
        <v>378</v>
      </c>
      <c r="C26" s="62" t="s">
        <v>91</v>
      </c>
      <c r="D26" s="63" t="s">
        <v>96</v>
      </c>
      <c r="E26" s="88">
        <v>4</v>
      </c>
      <c r="F26" s="65"/>
      <c r="G26" s="66">
        <f t="shared" si="0"/>
        <v>0</v>
      </c>
    </row>
    <row r="27" spans="2:8" outlineLevel="2" x14ac:dyDescent="0.25">
      <c r="B27" s="51" t="s">
        <v>379</v>
      </c>
      <c r="C27" s="62" t="s">
        <v>92</v>
      </c>
      <c r="D27" s="63" t="s">
        <v>97</v>
      </c>
      <c r="E27" s="88">
        <v>17.079999999999998</v>
      </c>
      <c r="F27" s="65"/>
      <c r="G27" s="66">
        <f t="shared" si="0"/>
        <v>0</v>
      </c>
    </row>
    <row r="28" spans="2:8" outlineLevel="2" x14ac:dyDescent="0.25">
      <c r="B28" s="51" t="s">
        <v>380</v>
      </c>
      <c r="C28" s="62" t="s">
        <v>93</v>
      </c>
      <c r="D28" s="63" t="s">
        <v>97</v>
      </c>
      <c r="E28" s="88">
        <v>25.9</v>
      </c>
      <c r="F28" s="65"/>
      <c r="G28" s="66">
        <f t="shared" si="0"/>
        <v>0</v>
      </c>
    </row>
    <row r="29" spans="2:8" outlineLevel="2" x14ac:dyDescent="0.25">
      <c r="B29" s="51" t="s">
        <v>381</v>
      </c>
      <c r="C29" s="62" t="s">
        <v>94</v>
      </c>
      <c r="D29" s="63" t="s">
        <v>97</v>
      </c>
      <c r="E29" s="88">
        <v>4.8</v>
      </c>
      <c r="F29" s="65"/>
      <c r="G29" s="66">
        <f t="shared" si="0"/>
        <v>0</v>
      </c>
    </row>
    <row r="30" spans="2:8" outlineLevel="2" x14ac:dyDescent="0.25">
      <c r="B30" s="51" t="s">
        <v>382</v>
      </c>
      <c r="C30" s="62" t="s">
        <v>95</v>
      </c>
      <c r="D30" s="63" t="s">
        <v>96</v>
      </c>
      <c r="E30" s="88">
        <v>2</v>
      </c>
      <c r="F30" s="65"/>
      <c r="G30" s="66">
        <f t="shared" si="0"/>
        <v>0</v>
      </c>
    </row>
    <row r="31" spans="2:8" s="61" customFormat="1" outlineLevel="1" x14ac:dyDescent="0.35">
      <c r="B31" s="51" t="s">
        <v>31</v>
      </c>
      <c r="C31" s="52" t="s">
        <v>113</v>
      </c>
      <c r="D31" s="53"/>
      <c r="E31" s="87"/>
      <c r="F31" s="87"/>
      <c r="G31" s="54">
        <f>SUM(G32:G47)</f>
        <v>0</v>
      </c>
      <c r="H31" s="60"/>
    </row>
    <row r="32" spans="2:8" outlineLevel="2" x14ac:dyDescent="0.25">
      <c r="B32" s="51" t="s">
        <v>209</v>
      </c>
      <c r="C32" s="62" t="s">
        <v>98</v>
      </c>
      <c r="D32" s="63" t="s">
        <v>97</v>
      </c>
      <c r="E32" s="88">
        <v>72.38</v>
      </c>
      <c r="F32" s="65"/>
      <c r="G32" s="66">
        <f t="shared" ref="G32:G47" si="1">E32*F32</f>
        <v>0</v>
      </c>
    </row>
    <row r="33" spans="2:8" outlineLevel="2" x14ac:dyDescent="0.25">
      <c r="B33" s="51" t="s">
        <v>210</v>
      </c>
      <c r="C33" s="62" t="s">
        <v>99</v>
      </c>
      <c r="D33" s="63" t="s">
        <v>97</v>
      </c>
      <c r="E33" s="88">
        <v>190.60000000000002</v>
      </c>
      <c r="F33" s="65"/>
      <c r="G33" s="66">
        <f t="shared" si="1"/>
        <v>0</v>
      </c>
    </row>
    <row r="34" spans="2:8" ht="14.5" outlineLevel="2" x14ac:dyDescent="0.25">
      <c r="B34" s="51" t="s">
        <v>211</v>
      </c>
      <c r="C34" s="62" t="s">
        <v>100</v>
      </c>
      <c r="D34" s="63" t="s">
        <v>709</v>
      </c>
      <c r="E34" s="88">
        <v>18.57</v>
      </c>
      <c r="F34" s="65"/>
      <c r="G34" s="66">
        <f t="shared" si="1"/>
        <v>0</v>
      </c>
    </row>
    <row r="35" spans="2:8" outlineLevel="2" x14ac:dyDescent="0.25">
      <c r="B35" s="51" t="s">
        <v>212</v>
      </c>
      <c r="C35" s="62" t="s">
        <v>101</v>
      </c>
      <c r="D35" s="63" t="s">
        <v>96</v>
      </c>
      <c r="E35" s="88">
        <v>6</v>
      </c>
      <c r="F35" s="65"/>
      <c r="G35" s="66">
        <f t="shared" si="1"/>
        <v>0</v>
      </c>
    </row>
    <row r="36" spans="2:8" outlineLevel="2" x14ac:dyDescent="0.25">
      <c r="B36" s="51" t="s">
        <v>383</v>
      </c>
      <c r="C36" s="62" t="s">
        <v>102</v>
      </c>
      <c r="D36" s="63" t="s">
        <v>96</v>
      </c>
      <c r="E36" s="88">
        <v>10</v>
      </c>
      <c r="F36" s="65"/>
      <c r="G36" s="66">
        <f t="shared" si="1"/>
        <v>0</v>
      </c>
    </row>
    <row r="37" spans="2:8" outlineLevel="2" x14ac:dyDescent="0.25">
      <c r="B37" s="51" t="s">
        <v>384</v>
      </c>
      <c r="C37" s="62" t="s">
        <v>103</v>
      </c>
      <c r="D37" s="63" t="s">
        <v>97</v>
      </c>
      <c r="E37" s="88">
        <v>18.72</v>
      </c>
      <c r="F37" s="65"/>
      <c r="G37" s="66">
        <f t="shared" si="1"/>
        <v>0</v>
      </c>
    </row>
    <row r="38" spans="2:8" outlineLevel="2" x14ac:dyDescent="0.25">
      <c r="B38" s="51" t="s">
        <v>385</v>
      </c>
      <c r="C38" s="62" t="s">
        <v>104</v>
      </c>
      <c r="D38" s="63" t="s">
        <v>96</v>
      </c>
      <c r="E38" s="88">
        <v>168</v>
      </c>
      <c r="F38" s="65"/>
      <c r="G38" s="66">
        <f t="shared" si="1"/>
        <v>0</v>
      </c>
    </row>
    <row r="39" spans="2:8" outlineLevel="2" x14ac:dyDescent="0.25">
      <c r="B39" s="51" t="s">
        <v>386</v>
      </c>
      <c r="C39" s="62" t="s">
        <v>105</v>
      </c>
      <c r="D39" s="63" t="s">
        <v>96</v>
      </c>
      <c r="E39" s="88">
        <v>180</v>
      </c>
      <c r="F39" s="65"/>
      <c r="G39" s="66">
        <f t="shared" si="1"/>
        <v>0</v>
      </c>
    </row>
    <row r="40" spans="2:8" outlineLevel="2" x14ac:dyDescent="0.25">
      <c r="B40" s="51" t="s">
        <v>387</v>
      </c>
      <c r="C40" s="62" t="s">
        <v>106</v>
      </c>
      <c r="D40" s="63" t="s">
        <v>96</v>
      </c>
      <c r="E40" s="88">
        <v>6</v>
      </c>
      <c r="F40" s="65"/>
      <c r="G40" s="66">
        <f t="shared" si="1"/>
        <v>0</v>
      </c>
    </row>
    <row r="41" spans="2:8" outlineLevel="2" x14ac:dyDescent="0.25">
      <c r="B41" s="51" t="s">
        <v>388</v>
      </c>
      <c r="C41" s="62" t="s">
        <v>107</v>
      </c>
      <c r="D41" s="63" t="s">
        <v>96</v>
      </c>
      <c r="E41" s="88">
        <v>9</v>
      </c>
      <c r="F41" s="65"/>
      <c r="G41" s="66">
        <f t="shared" si="1"/>
        <v>0</v>
      </c>
    </row>
    <row r="42" spans="2:8" outlineLevel="2" x14ac:dyDescent="0.25">
      <c r="B42" s="51" t="s">
        <v>389</v>
      </c>
      <c r="C42" s="62" t="s">
        <v>109</v>
      </c>
      <c r="D42" s="63" t="s">
        <v>96</v>
      </c>
      <c r="E42" s="88">
        <v>64</v>
      </c>
      <c r="F42" s="65"/>
      <c r="G42" s="66">
        <f t="shared" si="1"/>
        <v>0</v>
      </c>
    </row>
    <row r="43" spans="2:8" outlineLevel="2" x14ac:dyDescent="0.25">
      <c r="B43" s="51" t="s">
        <v>390</v>
      </c>
      <c r="C43" s="62" t="s">
        <v>91</v>
      </c>
      <c r="D43" s="63" t="s">
        <v>96</v>
      </c>
      <c r="E43" s="88">
        <v>2</v>
      </c>
      <c r="F43" s="65"/>
      <c r="G43" s="66">
        <f t="shared" si="1"/>
        <v>0</v>
      </c>
    </row>
    <row r="44" spans="2:8" outlineLevel="2" x14ac:dyDescent="0.25">
      <c r="B44" s="51" t="s">
        <v>391</v>
      </c>
      <c r="C44" s="62" t="s">
        <v>92</v>
      </c>
      <c r="D44" s="63" t="s">
        <v>97</v>
      </c>
      <c r="E44" s="88">
        <v>8.5399999999999991</v>
      </c>
      <c r="F44" s="65"/>
      <c r="G44" s="66">
        <f t="shared" si="1"/>
        <v>0</v>
      </c>
    </row>
    <row r="45" spans="2:8" outlineLevel="2" x14ac:dyDescent="0.25">
      <c r="B45" s="51" t="s">
        <v>392</v>
      </c>
      <c r="C45" s="62" t="s">
        <v>93</v>
      </c>
      <c r="D45" s="63" t="s">
        <v>97</v>
      </c>
      <c r="E45" s="88">
        <v>12.95</v>
      </c>
      <c r="F45" s="65"/>
      <c r="G45" s="66">
        <f t="shared" si="1"/>
        <v>0</v>
      </c>
    </row>
    <row r="46" spans="2:8" outlineLevel="2" x14ac:dyDescent="0.25">
      <c r="B46" s="51" t="s">
        <v>393</v>
      </c>
      <c r="C46" s="62" t="s">
        <v>94</v>
      </c>
      <c r="D46" s="63" t="s">
        <v>97</v>
      </c>
      <c r="E46" s="88">
        <v>2.4</v>
      </c>
      <c r="F46" s="65"/>
      <c r="G46" s="66">
        <f t="shared" si="1"/>
        <v>0</v>
      </c>
    </row>
    <row r="47" spans="2:8" outlineLevel="2" x14ac:dyDescent="0.25">
      <c r="B47" s="51" t="s">
        <v>394</v>
      </c>
      <c r="C47" s="62" t="s">
        <v>95</v>
      </c>
      <c r="D47" s="63" t="s">
        <v>96</v>
      </c>
      <c r="E47" s="88">
        <v>2</v>
      </c>
      <c r="F47" s="65"/>
      <c r="G47" s="66">
        <f t="shared" si="1"/>
        <v>0</v>
      </c>
    </row>
    <row r="48" spans="2:8" s="61" customFormat="1" outlineLevel="1" x14ac:dyDescent="0.35">
      <c r="B48" s="51" t="s">
        <v>32</v>
      </c>
      <c r="C48" s="52" t="s">
        <v>114</v>
      </c>
      <c r="D48" s="53"/>
      <c r="E48" s="87"/>
      <c r="F48" s="87"/>
      <c r="G48" s="54">
        <f>SUM(G49:G64)</f>
        <v>0</v>
      </c>
      <c r="H48" s="60"/>
    </row>
    <row r="49" spans="2:7" outlineLevel="2" x14ac:dyDescent="0.25">
      <c r="B49" s="51" t="s">
        <v>213</v>
      </c>
      <c r="C49" s="62" t="s">
        <v>98</v>
      </c>
      <c r="D49" s="63" t="s">
        <v>97</v>
      </c>
      <c r="E49" s="88">
        <v>78.239999999999995</v>
      </c>
      <c r="F49" s="65"/>
      <c r="G49" s="66">
        <f t="shared" ref="G49:G64" si="2">E49*F49</f>
        <v>0</v>
      </c>
    </row>
    <row r="50" spans="2:7" outlineLevel="2" x14ac:dyDescent="0.25">
      <c r="B50" s="51" t="s">
        <v>214</v>
      </c>
      <c r="C50" s="62" t="s">
        <v>99</v>
      </c>
      <c r="D50" s="63" t="s">
        <v>97</v>
      </c>
      <c r="E50" s="88">
        <v>159.08000000000001</v>
      </c>
      <c r="F50" s="65"/>
      <c r="G50" s="66">
        <f t="shared" si="2"/>
        <v>0</v>
      </c>
    </row>
    <row r="51" spans="2:7" ht="14.5" outlineLevel="2" x14ac:dyDescent="0.25">
      <c r="B51" s="51" t="s">
        <v>215</v>
      </c>
      <c r="C51" s="62" t="s">
        <v>100</v>
      </c>
      <c r="D51" s="63" t="s">
        <v>709</v>
      </c>
      <c r="E51" s="88">
        <v>15.83</v>
      </c>
      <c r="F51" s="65"/>
      <c r="G51" s="66">
        <f t="shared" si="2"/>
        <v>0</v>
      </c>
    </row>
    <row r="52" spans="2:7" outlineLevel="2" x14ac:dyDescent="0.25">
      <c r="B52" s="51" t="s">
        <v>216</v>
      </c>
      <c r="C52" s="62" t="s">
        <v>101</v>
      </c>
      <c r="D52" s="63" t="s">
        <v>96</v>
      </c>
      <c r="E52" s="88">
        <v>4</v>
      </c>
      <c r="F52" s="65"/>
      <c r="G52" s="66">
        <f t="shared" si="2"/>
        <v>0</v>
      </c>
    </row>
    <row r="53" spans="2:7" outlineLevel="2" x14ac:dyDescent="0.25">
      <c r="B53" s="51" t="s">
        <v>217</v>
      </c>
      <c r="C53" s="62" t="s">
        <v>102</v>
      </c>
      <c r="D53" s="63" t="s">
        <v>96</v>
      </c>
      <c r="E53" s="88">
        <v>10</v>
      </c>
      <c r="F53" s="65"/>
      <c r="G53" s="66">
        <f t="shared" si="2"/>
        <v>0</v>
      </c>
    </row>
    <row r="54" spans="2:7" outlineLevel="2" x14ac:dyDescent="0.25">
      <c r="B54" s="51" t="s">
        <v>264</v>
      </c>
      <c r="C54" s="62" t="s">
        <v>103</v>
      </c>
      <c r="D54" s="63" t="s">
        <v>97</v>
      </c>
      <c r="E54" s="88">
        <v>14.399999999999999</v>
      </c>
      <c r="F54" s="65"/>
      <c r="G54" s="66">
        <f t="shared" si="2"/>
        <v>0</v>
      </c>
    </row>
    <row r="55" spans="2:7" outlineLevel="2" x14ac:dyDescent="0.25">
      <c r="B55" s="51" t="s">
        <v>395</v>
      </c>
      <c r="C55" s="62" t="s">
        <v>104</v>
      </c>
      <c r="D55" s="63" t="s">
        <v>96</v>
      </c>
      <c r="E55" s="88">
        <v>148</v>
      </c>
      <c r="F55" s="65"/>
      <c r="G55" s="66">
        <f t="shared" si="2"/>
        <v>0</v>
      </c>
    </row>
    <row r="56" spans="2:7" outlineLevel="2" x14ac:dyDescent="0.25">
      <c r="B56" s="51" t="s">
        <v>396</v>
      </c>
      <c r="C56" s="62" t="s">
        <v>105</v>
      </c>
      <c r="D56" s="63" t="s">
        <v>96</v>
      </c>
      <c r="E56" s="88">
        <v>176</v>
      </c>
      <c r="F56" s="65"/>
      <c r="G56" s="66">
        <f t="shared" si="2"/>
        <v>0</v>
      </c>
    </row>
    <row r="57" spans="2:7" outlineLevel="2" x14ac:dyDescent="0.25">
      <c r="B57" s="51" t="s">
        <v>397</v>
      </c>
      <c r="C57" s="62" t="s">
        <v>106</v>
      </c>
      <c r="D57" s="63" t="s">
        <v>96</v>
      </c>
      <c r="E57" s="88">
        <v>8</v>
      </c>
      <c r="F57" s="65"/>
      <c r="G57" s="66">
        <f t="shared" si="2"/>
        <v>0</v>
      </c>
    </row>
    <row r="58" spans="2:7" outlineLevel="2" x14ac:dyDescent="0.25">
      <c r="B58" s="51" t="s">
        <v>398</v>
      </c>
      <c r="C58" s="62" t="s">
        <v>107</v>
      </c>
      <c r="D58" s="63" t="s">
        <v>96</v>
      </c>
      <c r="E58" s="88">
        <v>9</v>
      </c>
      <c r="F58" s="65"/>
      <c r="G58" s="66">
        <f t="shared" si="2"/>
        <v>0</v>
      </c>
    </row>
    <row r="59" spans="2:7" outlineLevel="2" x14ac:dyDescent="0.25">
      <c r="B59" s="51" t="s">
        <v>399</v>
      </c>
      <c r="C59" s="62" t="s">
        <v>109</v>
      </c>
      <c r="D59" s="63" t="s">
        <v>96</v>
      </c>
      <c r="E59" s="88">
        <v>68</v>
      </c>
      <c r="F59" s="65"/>
      <c r="G59" s="66">
        <f t="shared" si="2"/>
        <v>0</v>
      </c>
    </row>
    <row r="60" spans="2:7" outlineLevel="2" x14ac:dyDescent="0.25">
      <c r="B60" s="51" t="s">
        <v>400</v>
      </c>
      <c r="C60" s="62" t="s">
        <v>91</v>
      </c>
      <c r="D60" s="63" t="s">
        <v>96</v>
      </c>
      <c r="E60" s="88">
        <v>4</v>
      </c>
      <c r="F60" s="65"/>
      <c r="G60" s="66">
        <f t="shared" si="2"/>
        <v>0</v>
      </c>
    </row>
    <row r="61" spans="2:7" outlineLevel="2" x14ac:dyDescent="0.25">
      <c r="B61" s="51" t="s">
        <v>401</v>
      </c>
      <c r="C61" s="62" t="s">
        <v>92</v>
      </c>
      <c r="D61" s="63" t="s">
        <v>97</v>
      </c>
      <c r="E61" s="88">
        <v>17.079999999999998</v>
      </c>
      <c r="F61" s="65"/>
      <c r="G61" s="66">
        <f t="shared" si="2"/>
        <v>0</v>
      </c>
    </row>
    <row r="62" spans="2:7" outlineLevel="2" x14ac:dyDescent="0.25">
      <c r="B62" s="51" t="s">
        <v>402</v>
      </c>
      <c r="C62" s="62" t="s">
        <v>93</v>
      </c>
      <c r="D62" s="63" t="s">
        <v>97</v>
      </c>
      <c r="E62" s="88">
        <v>25.9</v>
      </c>
      <c r="F62" s="65"/>
      <c r="G62" s="66">
        <f t="shared" si="2"/>
        <v>0</v>
      </c>
    </row>
    <row r="63" spans="2:7" outlineLevel="2" x14ac:dyDescent="0.25">
      <c r="B63" s="51" t="s">
        <v>403</v>
      </c>
      <c r="C63" s="62" t="s">
        <v>94</v>
      </c>
      <c r="D63" s="63" t="s">
        <v>97</v>
      </c>
      <c r="E63" s="88">
        <v>4.8</v>
      </c>
      <c r="F63" s="65"/>
      <c r="G63" s="66">
        <f t="shared" si="2"/>
        <v>0</v>
      </c>
    </row>
    <row r="64" spans="2:7" outlineLevel="2" x14ac:dyDescent="0.25">
      <c r="B64" s="51" t="s">
        <v>404</v>
      </c>
      <c r="C64" s="62" t="s">
        <v>95</v>
      </c>
      <c r="D64" s="63" t="s">
        <v>96</v>
      </c>
      <c r="E64" s="88">
        <v>2</v>
      </c>
      <c r="F64" s="65"/>
      <c r="G64" s="66">
        <f t="shared" si="2"/>
        <v>0</v>
      </c>
    </row>
    <row r="65" spans="2:8" s="61" customFormat="1" outlineLevel="1" x14ac:dyDescent="0.35">
      <c r="B65" s="51" t="s">
        <v>33</v>
      </c>
      <c r="C65" s="52" t="s">
        <v>115</v>
      </c>
      <c r="D65" s="53"/>
      <c r="E65" s="87"/>
      <c r="F65" s="87"/>
      <c r="G65" s="54">
        <f>SUM(G66:G81)</f>
        <v>0</v>
      </c>
      <c r="H65" s="60"/>
    </row>
    <row r="66" spans="2:8" outlineLevel="2" x14ac:dyDescent="0.25">
      <c r="B66" s="51" t="s">
        <v>218</v>
      </c>
      <c r="C66" s="62" t="s">
        <v>98</v>
      </c>
      <c r="D66" s="63" t="s">
        <v>97</v>
      </c>
      <c r="E66" s="88">
        <v>78.239999999999995</v>
      </c>
      <c r="F66" s="65"/>
      <c r="G66" s="66">
        <f t="shared" ref="G66:G81" si="3">E66*F66</f>
        <v>0</v>
      </c>
    </row>
    <row r="67" spans="2:8" outlineLevel="2" x14ac:dyDescent="0.25">
      <c r="B67" s="51" t="s">
        <v>219</v>
      </c>
      <c r="C67" s="62" t="s">
        <v>99</v>
      </c>
      <c r="D67" s="63" t="s">
        <v>97</v>
      </c>
      <c r="E67" s="88">
        <v>159.08000000000001</v>
      </c>
      <c r="F67" s="65"/>
      <c r="G67" s="66">
        <f t="shared" si="3"/>
        <v>0</v>
      </c>
    </row>
    <row r="68" spans="2:8" ht="14.5" outlineLevel="2" x14ac:dyDescent="0.25">
      <c r="B68" s="51" t="s">
        <v>220</v>
      </c>
      <c r="C68" s="62" t="s">
        <v>100</v>
      </c>
      <c r="D68" s="63" t="s">
        <v>709</v>
      </c>
      <c r="E68" s="88">
        <v>15.83</v>
      </c>
      <c r="F68" s="65"/>
      <c r="G68" s="66">
        <f t="shared" si="3"/>
        <v>0</v>
      </c>
    </row>
    <row r="69" spans="2:8" outlineLevel="2" x14ac:dyDescent="0.25">
      <c r="B69" s="51" t="s">
        <v>221</v>
      </c>
      <c r="C69" s="62" t="s">
        <v>101</v>
      </c>
      <c r="D69" s="63" t="s">
        <v>96</v>
      </c>
      <c r="E69" s="88">
        <v>4</v>
      </c>
      <c r="F69" s="65"/>
      <c r="G69" s="66">
        <f t="shared" si="3"/>
        <v>0</v>
      </c>
    </row>
    <row r="70" spans="2:8" outlineLevel="2" x14ac:dyDescent="0.25">
      <c r="B70" s="51" t="s">
        <v>222</v>
      </c>
      <c r="C70" s="62" t="s">
        <v>102</v>
      </c>
      <c r="D70" s="63" t="s">
        <v>96</v>
      </c>
      <c r="E70" s="88">
        <v>10</v>
      </c>
      <c r="F70" s="65"/>
      <c r="G70" s="66">
        <f t="shared" si="3"/>
        <v>0</v>
      </c>
    </row>
    <row r="71" spans="2:8" outlineLevel="2" x14ac:dyDescent="0.25">
      <c r="B71" s="51" t="s">
        <v>223</v>
      </c>
      <c r="C71" s="62" t="s">
        <v>103</v>
      </c>
      <c r="D71" s="63" t="s">
        <v>97</v>
      </c>
      <c r="E71" s="88">
        <v>14.399999999999999</v>
      </c>
      <c r="F71" s="65"/>
      <c r="G71" s="66">
        <f t="shared" si="3"/>
        <v>0</v>
      </c>
    </row>
    <row r="72" spans="2:8" outlineLevel="2" x14ac:dyDescent="0.25">
      <c r="B72" s="51" t="s">
        <v>405</v>
      </c>
      <c r="C72" s="62" t="s">
        <v>104</v>
      </c>
      <c r="D72" s="63" t="s">
        <v>96</v>
      </c>
      <c r="E72" s="88">
        <v>148</v>
      </c>
      <c r="F72" s="65"/>
      <c r="G72" s="66">
        <f t="shared" si="3"/>
        <v>0</v>
      </c>
    </row>
    <row r="73" spans="2:8" outlineLevel="2" x14ac:dyDescent="0.25">
      <c r="B73" s="51" t="s">
        <v>406</v>
      </c>
      <c r="C73" s="62" t="s">
        <v>105</v>
      </c>
      <c r="D73" s="63" t="s">
        <v>96</v>
      </c>
      <c r="E73" s="88">
        <v>176</v>
      </c>
      <c r="F73" s="65"/>
      <c r="G73" s="66">
        <f t="shared" si="3"/>
        <v>0</v>
      </c>
    </row>
    <row r="74" spans="2:8" outlineLevel="2" x14ac:dyDescent="0.25">
      <c r="B74" s="51" t="s">
        <v>407</v>
      </c>
      <c r="C74" s="62" t="s">
        <v>106</v>
      </c>
      <c r="D74" s="63" t="s">
        <v>96</v>
      </c>
      <c r="E74" s="88">
        <v>8</v>
      </c>
      <c r="F74" s="65"/>
      <c r="G74" s="66">
        <f t="shared" si="3"/>
        <v>0</v>
      </c>
    </row>
    <row r="75" spans="2:8" outlineLevel="2" x14ac:dyDescent="0.25">
      <c r="B75" s="51" t="s">
        <v>408</v>
      </c>
      <c r="C75" s="62" t="s">
        <v>107</v>
      </c>
      <c r="D75" s="63" t="s">
        <v>96</v>
      </c>
      <c r="E75" s="88">
        <v>9</v>
      </c>
      <c r="F75" s="65"/>
      <c r="G75" s="66">
        <f t="shared" si="3"/>
        <v>0</v>
      </c>
    </row>
    <row r="76" spans="2:8" outlineLevel="2" x14ac:dyDescent="0.25">
      <c r="B76" s="51" t="s">
        <v>409</v>
      </c>
      <c r="C76" s="62" t="s">
        <v>109</v>
      </c>
      <c r="D76" s="63" t="s">
        <v>96</v>
      </c>
      <c r="E76" s="88">
        <v>68</v>
      </c>
      <c r="F76" s="65"/>
      <c r="G76" s="66">
        <f t="shared" si="3"/>
        <v>0</v>
      </c>
    </row>
    <row r="77" spans="2:8" outlineLevel="2" x14ac:dyDescent="0.25">
      <c r="B77" s="51" t="s">
        <v>410</v>
      </c>
      <c r="C77" s="62" t="s">
        <v>91</v>
      </c>
      <c r="D77" s="63" t="s">
        <v>96</v>
      </c>
      <c r="E77" s="88">
        <v>4</v>
      </c>
      <c r="F77" s="65"/>
      <c r="G77" s="66">
        <f t="shared" si="3"/>
        <v>0</v>
      </c>
    </row>
    <row r="78" spans="2:8" outlineLevel="2" x14ac:dyDescent="0.25">
      <c r="B78" s="51" t="s">
        <v>411</v>
      </c>
      <c r="C78" s="62" t="s">
        <v>92</v>
      </c>
      <c r="D78" s="63" t="s">
        <v>97</v>
      </c>
      <c r="E78" s="88">
        <v>17.079999999999998</v>
      </c>
      <c r="F78" s="65"/>
      <c r="G78" s="66">
        <f t="shared" si="3"/>
        <v>0</v>
      </c>
    </row>
    <row r="79" spans="2:8" outlineLevel="2" x14ac:dyDescent="0.25">
      <c r="B79" s="51" t="s">
        <v>412</v>
      </c>
      <c r="C79" s="62" t="s">
        <v>93</v>
      </c>
      <c r="D79" s="63" t="s">
        <v>97</v>
      </c>
      <c r="E79" s="88">
        <v>25.9</v>
      </c>
      <c r="F79" s="65"/>
      <c r="G79" s="66">
        <f t="shared" si="3"/>
        <v>0</v>
      </c>
    </row>
    <row r="80" spans="2:8" s="61" customFormat="1" outlineLevel="2" x14ac:dyDescent="0.35">
      <c r="B80" s="51" t="s">
        <v>413</v>
      </c>
      <c r="C80" s="62" t="s">
        <v>94</v>
      </c>
      <c r="D80" s="63" t="s">
        <v>97</v>
      </c>
      <c r="E80" s="88">
        <v>4.8</v>
      </c>
      <c r="F80" s="65"/>
      <c r="G80" s="66">
        <f t="shared" si="3"/>
        <v>0</v>
      </c>
      <c r="H80" s="60"/>
    </row>
    <row r="81" spans="2:9" s="61" customFormat="1" outlineLevel="2" x14ac:dyDescent="0.35">
      <c r="B81" s="51" t="s">
        <v>414</v>
      </c>
      <c r="C81" s="62" t="s">
        <v>95</v>
      </c>
      <c r="D81" s="63" t="s">
        <v>96</v>
      </c>
      <c r="E81" s="88">
        <v>2</v>
      </c>
      <c r="F81" s="65"/>
      <c r="G81" s="66">
        <f t="shared" si="3"/>
        <v>0</v>
      </c>
      <c r="H81" s="60"/>
    </row>
    <row r="82" spans="2:9" s="61" customFormat="1" outlineLevel="1" x14ac:dyDescent="0.35">
      <c r="B82" s="51" t="s">
        <v>415</v>
      </c>
      <c r="C82" s="52" t="s">
        <v>110</v>
      </c>
      <c r="D82" s="53"/>
      <c r="E82" s="87"/>
      <c r="F82" s="87"/>
      <c r="G82" s="54">
        <f>SUM(G83:G93)</f>
        <v>0</v>
      </c>
      <c r="H82" s="60"/>
    </row>
    <row r="83" spans="2:9" s="61" customFormat="1" ht="14.5" outlineLevel="2" x14ac:dyDescent="0.35">
      <c r="B83" s="51" t="s">
        <v>416</v>
      </c>
      <c r="C83" s="62" t="s">
        <v>111</v>
      </c>
      <c r="D83" s="63" t="s">
        <v>709</v>
      </c>
      <c r="E83" s="88">
        <v>1.1599999999999999</v>
      </c>
      <c r="F83" s="65"/>
      <c r="G83" s="66">
        <f t="shared" ref="G83:G93" si="4">E83*F83</f>
        <v>0</v>
      </c>
      <c r="H83" s="60"/>
    </row>
    <row r="84" spans="2:9" s="61" customFormat="1" outlineLevel="2" x14ac:dyDescent="0.35">
      <c r="B84" s="51" t="s">
        <v>417</v>
      </c>
      <c r="C84" s="62" t="s">
        <v>203</v>
      </c>
      <c r="D84" s="63" t="s">
        <v>96</v>
      </c>
      <c r="E84" s="88">
        <v>8</v>
      </c>
      <c r="F84" s="65"/>
      <c r="G84" s="66">
        <f t="shared" si="4"/>
        <v>0</v>
      </c>
      <c r="H84" s="60"/>
    </row>
    <row r="85" spans="2:9" s="61" customFormat="1" outlineLevel="2" x14ac:dyDescent="0.35">
      <c r="B85" s="51" t="s">
        <v>418</v>
      </c>
      <c r="C85" s="62" t="s">
        <v>204</v>
      </c>
      <c r="D85" s="63" t="s">
        <v>96</v>
      </c>
      <c r="E85" s="88">
        <v>16</v>
      </c>
      <c r="F85" s="65"/>
      <c r="G85" s="66">
        <f t="shared" si="4"/>
        <v>0</v>
      </c>
      <c r="H85" s="60"/>
    </row>
    <row r="86" spans="2:9" s="61" customFormat="1" outlineLevel="2" x14ac:dyDescent="0.35">
      <c r="B86" s="51" t="s">
        <v>419</v>
      </c>
      <c r="C86" s="62" t="s">
        <v>205</v>
      </c>
      <c r="D86" s="63" t="s">
        <v>96</v>
      </c>
      <c r="E86" s="88">
        <v>8</v>
      </c>
      <c r="F86" s="65"/>
      <c r="G86" s="66">
        <f t="shared" si="4"/>
        <v>0</v>
      </c>
      <c r="H86" s="60"/>
    </row>
    <row r="87" spans="2:9" s="61" customFormat="1" outlineLevel="2" x14ac:dyDescent="0.35">
      <c r="B87" s="51" t="s">
        <v>420</v>
      </c>
      <c r="C87" s="62" t="s">
        <v>201</v>
      </c>
      <c r="D87" s="63" t="s">
        <v>96</v>
      </c>
      <c r="E87" s="88">
        <v>8</v>
      </c>
      <c r="F87" s="65"/>
      <c r="G87" s="66">
        <f t="shared" si="4"/>
        <v>0</v>
      </c>
      <c r="H87" s="60"/>
    </row>
    <row r="88" spans="2:9" s="61" customFormat="1" outlineLevel="2" x14ac:dyDescent="0.35">
      <c r="B88" s="51" t="s">
        <v>421</v>
      </c>
      <c r="C88" s="62" t="s">
        <v>202</v>
      </c>
      <c r="D88" s="63" t="s">
        <v>97</v>
      </c>
      <c r="E88" s="88">
        <v>1.2</v>
      </c>
      <c r="F88" s="65"/>
      <c r="G88" s="66">
        <f t="shared" si="4"/>
        <v>0</v>
      </c>
      <c r="H88" s="60"/>
    </row>
    <row r="89" spans="2:9" s="61" customFormat="1" outlineLevel="2" x14ac:dyDescent="0.35">
      <c r="B89" s="51" t="s">
        <v>422</v>
      </c>
      <c r="C89" s="62" t="s">
        <v>208</v>
      </c>
      <c r="D89" s="63" t="s">
        <v>96</v>
      </c>
      <c r="E89" s="88">
        <v>8</v>
      </c>
      <c r="F89" s="65"/>
      <c r="G89" s="66">
        <f t="shared" si="4"/>
        <v>0</v>
      </c>
      <c r="H89" s="60"/>
    </row>
    <row r="90" spans="2:9" s="61" customFormat="1" outlineLevel="2" x14ac:dyDescent="0.35">
      <c r="B90" s="51" t="s">
        <v>423</v>
      </c>
      <c r="C90" s="62" t="s">
        <v>206</v>
      </c>
      <c r="D90" s="63" t="s">
        <v>96</v>
      </c>
      <c r="E90" s="88">
        <v>16</v>
      </c>
      <c r="F90" s="65"/>
      <c r="G90" s="66">
        <f t="shared" si="4"/>
        <v>0</v>
      </c>
      <c r="H90" s="60"/>
    </row>
    <row r="91" spans="2:9" s="61" customFormat="1" outlineLevel="2" x14ac:dyDescent="0.35">
      <c r="B91" s="51" t="s">
        <v>424</v>
      </c>
      <c r="C91" s="62" t="s">
        <v>207</v>
      </c>
      <c r="D91" s="63" t="s">
        <v>96</v>
      </c>
      <c r="E91" s="88">
        <v>8</v>
      </c>
      <c r="F91" s="65"/>
      <c r="G91" s="66">
        <f t="shared" si="4"/>
        <v>0</v>
      </c>
      <c r="H91" s="60"/>
    </row>
    <row r="92" spans="2:9" s="61" customFormat="1" outlineLevel="2" x14ac:dyDescent="0.35">
      <c r="B92" s="51" t="s">
        <v>425</v>
      </c>
      <c r="C92" s="62" t="s">
        <v>323</v>
      </c>
      <c r="D92" s="63" t="s">
        <v>96</v>
      </c>
      <c r="E92" s="88">
        <v>16</v>
      </c>
      <c r="F92" s="65"/>
      <c r="G92" s="66">
        <f t="shared" si="4"/>
        <v>0</v>
      </c>
      <c r="H92" s="60"/>
    </row>
    <row r="93" spans="2:9" s="61" customFormat="1" outlineLevel="2" x14ac:dyDescent="0.35">
      <c r="B93" s="51" t="s">
        <v>426</v>
      </c>
      <c r="C93" s="62" t="s">
        <v>200</v>
      </c>
      <c r="D93" s="63" t="s">
        <v>96</v>
      </c>
      <c r="E93" s="88">
        <v>8</v>
      </c>
      <c r="F93" s="65"/>
      <c r="G93" s="66">
        <f t="shared" si="4"/>
        <v>0</v>
      </c>
      <c r="H93" s="60"/>
    </row>
    <row r="94" spans="2:9" s="61" customFormat="1" outlineLevel="1" x14ac:dyDescent="0.35">
      <c r="B94" s="51" t="s">
        <v>13</v>
      </c>
      <c r="C94" s="52" t="s">
        <v>27</v>
      </c>
      <c r="D94" s="53"/>
      <c r="E94" s="87"/>
      <c r="F94" s="87"/>
      <c r="G94" s="54">
        <f>SUM(G95:G200)</f>
        <v>0</v>
      </c>
      <c r="H94" s="60"/>
    </row>
    <row r="95" spans="2:9" s="61" customFormat="1" outlineLevel="2" x14ac:dyDescent="0.35">
      <c r="B95" s="51" t="s">
        <v>34</v>
      </c>
      <c r="C95" s="62" t="s">
        <v>125</v>
      </c>
      <c r="D95" s="63" t="s">
        <v>96</v>
      </c>
      <c r="E95" s="88">
        <v>9</v>
      </c>
      <c r="F95" s="65"/>
      <c r="G95" s="66">
        <f t="shared" ref="G95:G126" si="5">E95*F95</f>
        <v>0</v>
      </c>
      <c r="H95" s="60"/>
      <c r="I95" s="68"/>
    </row>
    <row r="96" spans="2:9" s="61" customFormat="1" outlineLevel="2" x14ac:dyDescent="0.35">
      <c r="B96" s="51" t="s">
        <v>35</v>
      </c>
      <c r="C96" s="62" t="s">
        <v>126</v>
      </c>
      <c r="D96" s="63" t="s">
        <v>96</v>
      </c>
      <c r="E96" s="88">
        <v>8</v>
      </c>
      <c r="F96" s="65"/>
      <c r="G96" s="66">
        <f t="shared" si="5"/>
        <v>0</v>
      </c>
      <c r="H96" s="60"/>
      <c r="I96" s="68"/>
    </row>
    <row r="97" spans="2:9" s="61" customFormat="1" outlineLevel="2" x14ac:dyDescent="0.35">
      <c r="B97" s="51" t="s">
        <v>36</v>
      </c>
      <c r="C97" s="62" t="s">
        <v>127</v>
      </c>
      <c r="D97" s="63" t="s">
        <v>96</v>
      </c>
      <c r="E97" s="88">
        <f>16+8</f>
        <v>24</v>
      </c>
      <c r="F97" s="65"/>
      <c r="G97" s="66">
        <f t="shared" si="5"/>
        <v>0</v>
      </c>
      <c r="H97" s="60"/>
      <c r="I97" s="68"/>
    </row>
    <row r="98" spans="2:9" s="61" customFormat="1" outlineLevel="2" x14ac:dyDescent="0.35">
      <c r="B98" s="51" t="s">
        <v>427</v>
      </c>
      <c r="C98" s="62" t="s">
        <v>128</v>
      </c>
      <c r="D98" s="63" t="s">
        <v>96</v>
      </c>
      <c r="E98" s="88">
        <v>3</v>
      </c>
      <c r="F98" s="65"/>
      <c r="G98" s="66">
        <f t="shared" si="5"/>
        <v>0</v>
      </c>
      <c r="H98" s="60"/>
      <c r="I98" s="68"/>
    </row>
    <row r="99" spans="2:9" s="61" customFormat="1" outlineLevel="2" x14ac:dyDescent="0.35">
      <c r="B99" s="51" t="s">
        <v>428</v>
      </c>
      <c r="C99" s="62" t="s">
        <v>129</v>
      </c>
      <c r="D99" s="63" t="s">
        <v>96</v>
      </c>
      <c r="E99" s="88">
        <v>50</v>
      </c>
      <c r="F99" s="65"/>
      <c r="G99" s="66">
        <f t="shared" si="5"/>
        <v>0</v>
      </c>
      <c r="H99" s="60"/>
      <c r="I99" s="68"/>
    </row>
    <row r="100" spans="2:9" s="61" customFormat="1" outlineLevel="2" x14ac:dyDescent="0.35">
      <c r="B100" s="51" t="s">
        <v>429</v>
      </c>
      <c r="C100" s="62" t="s">
        <v>130</v>
      </c>
      <c r="D100" s="63" t="s">
        <v>96</v>
      </c>
      <c r="E100" s="88">
        <v>7</v>
      </c>
      <c r="F100" s="65"/>
      <c r="G100" s="66">
        <f t="shared" si="5"/>
        <v>0</v>
      </c>
      <c r="H100" s="60"/>
      <c r="I100" s="68"/>
    </row>
    <row r="101" spans="2:9" s="61" customFormat="1" outlineLevel="2" x14ac:dyDescent="0.35">
      <c r="B101" s="51" t="s">
        <v>430</v>
      </c>
      <c r="C101" s="62" t="s">
        <v>131</v>
      </c>
      <c r="D101" s="63" t="s">
        <v>96</v>
      </c>
      <c r="E101" s="88">
        <v>19</v>
      </c>
      <c r="F101" s="65"/>
      <c r="G101" s="66">
        <f t="shared" si="5"/>
        <v>0</v>
      </c>
      <c r="H101" s="60"/>
      <c r="I101" s="68"/>
    </row>
    <row r="102" spans="2:9" s="61" customFormat="1" outlineLevel="2" x14ac:dyDescent="0.35">
      <c r="B102" s="51" t="s">
        <v>431</v>
      </c>
      <c r="C102" s="62" t="s">
        <v>132</v>
      </c>
      <c r="D102" s="63" t="s">
        <v>96</v>
      </c>
      <c r="E102" s="88">
        <v>16</v>
      </c>
      <c r="F102" s="65"/>
      <c r="G102" s="66">
        <f t="shared" si="5"/>
        <v>0</v>
      </c>
      <c r="H102" s="60"/>
      <c r="I102" s="68"/>
    </row>
    <row r="103" spans="2:9" s="61" customFormat="1" outlineLevel="2" x14ac:dyDescent="0.35">
      <c r="B103" s="51" t="s">
        <v>432</v>
      </c>
      <c r="C103" s="62" t="s">
        <v>133</v>
      </c>
      <c r="D103" s="63" t="s">
        <v>96</v>
      </c>
      <c r="E103" s="88">
        <v>10</v>
      </c>
      <c r="F103" s="65"/>
      <c r="G103" s="66">
        <f t="shared" si="5"/>
        <v>0</v>
      </c>
      <c r="H103" s="60"/>
      <c r="I103" s="68"/>
    </row>
    <row r="104" spans="2:9" s="61" customFormat="1" outlineLevel="2" x14ac:dyDescent="0.35">
      <c r="B104" s="51" t="s">
        <v>433</v>
      </c>
      <c r="C104" s="62" t="s">
        <v>134</v>
      </c>
      <c r="D104" s="63" t="s">
        <v>96</v>
      </c>
      <c r="E104" s="88">
        <v>3</v>
      </c>
      <c r="F104" s="65"/>
      <c r="G104" s="66">
        <f t="shared" si="5"/>
        <v>0</v>
      </c>
      <c r="H104" s="60"/>
      <c r="I104" s="68"/>
    </row>
    <row r="105" spans="2:9" s="61" customFormat="1" outlineLevel="2" x14ac:dyDescent="0.35">
      <c r="B105" s="51" t="s">
        <v>434</v>
      </c>
      <c r="C105" s="62" t="s">
        <v>135</v>
      </c>
      <c r="D105" s="63" t="s">
        <v>96</v>
      </c>
      <c r="E105" s="88">
        <v>2</v>
      </c>
      <c r="F105" s="65"/>
      <c r="G105" s="66">
        <f t="shared" si="5"/>
        <v>0</v>
      </c>
      <c r="H105" s="60"/>
      <c r="I105" s="68"/>
    </row>
    <row r="106" spans="2:9" s="61" customFormat="1" outlineLevel="2" x14ac:dyDescent="0.35">
      <c r="B106" s="51" t="s">
        <v>435</v>
      </c>
      <c r="C106" s="62" t="s">
        <v>136</v>
      </c>
      <c r="D106" s="63" t="s">
        <v>96</v>
      </c>
      <c r="E106" s="88">
        <v>14</v>
      </c>
      <c r="F106" s="65"/>
      <c r="G106" s="66">
        <f t="shared" si="5"/>
        <v>0</v>
      </c>
      <c r="H106" s="60"/>
      <c r="I106" s="68"/>
    </row>
    <row r="107" spans="2:9" s="61" customFormat="1" outlineLevel="2" x14ac:dyDescent="0.35">
      <c r="B107" s="51" t="s">
        <v>436</v>
      </c>
      <c r="C107" s="62" t="s">
        <v>137</v>
      </c>
      <c r="D107" s="63" t="s">
        <v>96</v>
      </c>
      <c r="E107" s="88">
        <v>6</v>
      </c>
      <c r="F107" s="65"/>
      <c r="G107" s="66">
        <f t="shared" si="5"/>
        <v>0</v>
      </c>
      <c r="H107" s="60"/>
      <c r="I107" s="68"/>
    </row>
    <row r="108" spans="2:9" s="61" customFormat="1" outlineLevel="2" x14ac:dyDescent="0.35">
      <c r="B108" s="51" t="s">
        <v>437</v>
      </c>
      <c r="C108" s="62" t="s">
        <v>138</v>
      </c>
      <c r="D108" s="63" t="s">
        <v>96</v>
      </c>
      <c r="E108" s="88">
        <v>2</v>
      </c>
      <c r="F108" s="65"/>
      <c r="G108" s="66">
        <f t="shared" si="5"/>
        <v>0</v>
      </c>
      <c r="H108" s="60"/>
      <c r="I108" s="68"/>
    </row>
    <row r="109" spans="2:9" s="61" customFormat="1" outlineLevel="2" x14ac:dyDescent="0.35">
      <c r="B109" s="51" t="s">
        <v>438</v>
      </c>
      <c r="C109" s="62" t="s">
        <v>139</v>
      </c>
      <c r="D109" s="63" t="s">
        <v>96</v>
      </c>
      <c r="E109" s="88">
        <f>6+4</f>
        <v>10</v>
      </c>
      <c r="F109" s="65"/>
      <c r="G109" s="66">
        <f t="shared" si="5"/>
        <v>0</v>
      </c>
      <c r="H109" s="60"/>
      <c r="I109" s="68"/>
    </row>
    <row r="110" spans="2:9" s="61" customFormat="1" outlineLevel="2" x14ac:dyDescent="0.35">
      <c r="B110" s="51" t="s">
        <v>439</v>
      </c>
      <c r="C110" s="62" t="s">
        <v>140</v>
      </c>
      <c r="D110" s="63" t="s">
        <v>96</v>
      </c>
      <c r="E110" s="88">
        <v>16</v>
      </c>
      <c r="F110" s="65"/>
      <c r="G110" s="66">
        <f t="shared" si="5"/>
        <v>0</v>
      </c>
      <c r="H110" s="60"/>
      <c r="I110" s="68"/>
    </row>
    <row r="111" spans="2:9" s="61" customFormat="1" outlineLevel="2" x14ac:dyDescent="0.35">
      <c r="B111" s="51" t="s">
        <v>440</v>
      </c>
      <c r="C111" s="62" t="s">
        <v>141</v>
      </c>
      <c r="D111" s="63" t="s">
        <v>96</v>
      </c>
      <c r="E111" s="88">
        <v>12</v>
      </c>
      <c r="F111" s="65"/>
      <c r="G111" s="66">
        <f t="shared" si="5"/>
        <v>0</v>
      </c>
      <c r="H111" s="60"/>
      <c r="I111" s="68"/>
    </row>
    <row r="112" spans="2:9" s="61" customFormat="1" outlineLevel="2" x14ac:dyDescent="0.35">
      <c r="B112" s="51" t="s">
        <v>441</v>
      </c>
      <c r="C112" s="62" t="s">
        <v>142</v>
      </c>
      <c r="D112" s="63" t="s">
        <v>96</v>
      </c>
      <c r="E112" s="88">
        <v>12</v>
      </c>
      <c r="F112" s="65"/>
      <c r="G112" s="66">
        <f t="shared" si="5"/>
        <v>0</v>
      </c>
      <c r="H112" s="60"/>
      <c r="I112" s="68"/>
    </row>
    <row r="113" spans="2:9" s="61" customFormat="1" outlineLevel="2" x14ac:dyDescent="0.35">
      <c r="B113" s="51" t="s">
        <v>442</v>
      </c>
      <c r="C113" s="62" t="s">
        <v>143</v>
      </c>
      <c r="D113" s="63" t="s">
        <v>96</v>
      </c>
      <c r="E113" s="88">
        <v>13</v>
      </c>
      <c r="F113" s="65"/>
      <c r="G113" s="66">
        <f t="shared" si="5"/>
        <v>0</v>
      </c>
      <c r="H113" s="60"/>
      <c r="I113" s="68"/>
    </row>
    <row r="114" spans="2:9" s="61" customFormat="1" outlineLevel="2" x14ac:dyDescent="0.35">
      <c r="B114" s="51" t="s">
        <v>443</v>
      </c>
      <c r="C114" s="62" t="s">
        <v>144</v>
      </c>
      <c r="D114" s="63" t="s">
        <v>96</v>
      </c>
      <c r="E114" s="88">
        <f>43+20</f>
        <v>63</v>
      </c>
      <c r="F114" s="65"/>
      <c r="G114" s="66">
        <f t="shared" si="5"/>
        <v>0</v>
      </c>
      <c r="H114" s="60"/>
      <c r="I114" s="68"/>
    </row>
    <row r="115" spans="2:9" s="61" customFormat="1" outlineLevel="2" x14ac:dyDescent="0.35">
      <c r="B115" s="51" t="s">
        <v>444</v>
      </c>
      <c r="C115" s="62" t="s">
        <v>145</v>
      </c>
      <c r="D115" s="63" t="s">
        <v>96</v>
      </c>
      <c r="E115" s="88">
        <v>8</v>
      </c>
      <c r="F115" s="65"/>
      <c r="G115" s="66">
        <f t="shared" si="5"/>
        <v>0</v>
      </c>
      <c r="H115" s="60"/>
      <c r="I115" s="68"/>
    </row>
    <row r="116" spans="2:9" s="61" customFormat="1" outlineLevel="2" x14ac:dyDescent="0.35">
      <c r="B116" s="51" t="s">
        <v>445</v>
      </c>
      <c r="C116" s="62" t="s">
        <v>146</v>
      </c>
      <c r="D116" s="63" t="s">
        <v>96</v>
      </c>
      <c r="E116" s="88">
        <v>20</v>
      </c>
      <c r="F116" s="65"/>
      <c r="G116" s="66">
        <f t="shared" si="5"/>
        <v>0</v>
      </c>
      <c r="H116" s="60"/>
      <c r="I116" s="68"/>
    </row>
    <row r="117" spans="2:9" s="61" customFormat="1" outlineLevel="2" x14ac:dyDescent="0.35">
      <c r="B117" s="51" t="s">
        <v>446</v>
      </c>
      <c r="C117" s="62" t="s">
        <v>147</v>
      </c>
      <c r="D117" s="63" t="s">
        <v>96</v>
      </c>
      <c r="E117" s="88">
        <v>18</v>
      </c>
      <c r="F117" s="65"/>
      <c r="G117" s="66">
        <f t="shared" si="5"/>
        <v>0</v>
      </c>
      <c r="H117" s="60"/>
      <c r="I117" s="68"/>
    </row>
    <row r="118" spans="2:9" s="61" customFormat="1" outlineLevel="2" x14ac:dyDescent="0.35">
      <c r="B118" s="51" t="s">
        <v>447</v>
      </c>
      <c r="C118" s="62" t="s">
        <v>148</v>
      </c>
      <c r="D118" s="63" t="s">
        <v>96</v>
      </c>
      <c r="E118" s="88">
        <v>26</v>
      </c>
      <c r="F118" s="65"/>
      <c r="G118" s="66">
        <f t="shared" si="5"/>
        <v>0</v>
      </c>
      <c r="H118" s="60"/>
      <c r="I118" s="68"/>
    </row>
    <row r="119" spans="2:9" s="61" customFormat="1" outlineLevel="2" x14ac:dyDescent="0.35">
      <c r="B119" s="51" t="s">
        <v>448</v>
      </c>
      <c r="C119" s="62" t="s">
        <v>149</v>
      </c>
      <c r="D119" s="63" t="s">
        <v>96</v>
      </c>
      <c r="E119" s="88">
        <v>4</v>
      </c>
      <c r="F119" s="65"/>
      <c r="G119" s="66">
        <f t="shared" si="5"/>
        <v>0</v>
      </c>
      <c r="H119" s="60"/>
      <c r="I119" s="68"/>
    </row>
    <row r="120" spans="2:9" s="61" customFormat="1" outlineLevel="2" x14ac:dyDescent="0.35">
      <c r="B120" s="51" t="s">
        <v>449</v>
      </c>
      <c r="C120" s="62" t="s">
        <v>330</v>
      </c>
      <c r="D120" s="63" t="s">
        <v>96</v>
      </c>
      <c r="E120" s="88">
        <v>4</v>
      </c>
      <c r="F120" s="65"/>
      <c r="G120" s="66">
        <f t="shared" si="5"/>
        <v>0</v>
      </c>
      <c r="H120" s="60"/>
    </row>
    <row r="121" spans="2:9" s="61" customFormat="1" outlineLevel="2" x14ac:dyDescent="0.35">
      <c r="B121" s="51" t="s">
        <v>450</v>
      </c>
      <c r="C121" s="62" t="s">
        <v>150</v>
      </c>
      <c r="D121" s="63" t="s">
        <v>96</v>
      </c>
      <c r="E121" s="88">
        <v>6</v>
      </c>
      <c r="F121" s="65"/>
      <c r="G121" s="66">
        <f t="shared" si="5"/>
        <v>0</v>
      </c>
      <c r="H121" s="60"/>
    </row>
    <row r="122" spans="2:9" s="61" customFormat="1" outlineLevel="2" x14ac:dyDescent="0.35">
      <c r="B122" s="51" t="s">
        <v>451</v>
      </c>
      <c r="C122" s="62" t="s">
        <v>151</v>
      </c>
      <c r="D122" s="63" t="s">
        <v>96</v>
      </c>
      <c r="E122" s="88">
        <v>2</v>
      </c>
      <c r="F122" s="65"/>
      <c r="G122" s="66">
        <f t="shared" si="5"/>
        <v>0</v>
      </c>
      <c r="H122" s="60"/>
    </row>
    <row r="123" spans="2:9" s="61" customFormat="1" outlineLevel="2" x14ac:dyDescent="0.35">
      <c r="B123" s="51" t="s">
        <v>452</v>
      </c>
      <c r="C123" s="62" t="s">
        <v>152</v>
      </c>
      <c r="D123" s="63" t="s">
        <v>96</v>
      </c>
      <c r="E123" s="88">
        <v>9</v>
      </c>
      <c r="F123" s="65"/>
      <c r="G123" s="66">
        <f t="shared" si="5"/>
        <v>0</v>
      </c>
      <c r="H123" s="60"/>
    </row>
    <row r="124" spans="2:9" s="61" customFormat="1" outlineLevel="2" x14ac:dyDescent="0.35">
      <c r="B124" s="51" t="s">
        <v>453</v>
      </c>
      <c r="C124" s="62" t="s">
        <v>153</v>
      </c>
      <c r="D124" s="63" t="s">
        <v>96</v>
      </c>
      <c r="E124" s="88">
        <v>8</v>
      </c>
      <c r="F124" s="65"/>
      <c r="G124" s="66">
        <f t="shared" si="5"/>
        <v>0</v>
      </c>
      <c r="H124" s="60"/>
    </row>
    <row r="125" spans="2:9" s="61" customFormat="1" outlineLevel="2" x14ac:dyDescent="0.35">
      <c r="B125" s="51" t="s">
        <v>454</v>
      </c>
      <c r="C125" s="62" t="s">
        <v>154</v>
      </c>
      <c r="D125" s="63" t="s">
        <v>96</v>
      </c>
      <c r="E125" s="88">
        <v>14</v>
      </c>
      <c r="F125" s="65"/>
      <c r="G125" s="66">
        <f t="shared" si="5"/>
        <v>0</v>
      </c>
      <c r="H125" s="60"/>
    </row>
    <row r="126" spans="2:9" s="61" customFormat="1" outlineLevel="2" x14ac:dyDescent="0.35">
      <c r="B126" s="51" t="s">
        <v>455</v>
      </c>
      <c r="C126" s="62" t="s">
        <v>155</v>
      </c>
      <c r="D126" s="63" t="s">
        <v>96</v>
      </c>
      <c r="E126" s="88">
        <v>3</v>
      </c>
      <c r="F126" s="65"/>
      <c r="G126" s="66">
        <f t="shared" si="5"/>
        <v>0</v>
      </c>
      <c r="H126" s="60"/>
    </row>
    <row r="127" spans="2:9" s="61" customFormat="1" outlineLevel="2" x14ac:dyDescent="0.35">
      <c r="B127" s="51" t="s">
        <v>456</v>
      </c>
      <c r="C127" s="62" t="s">
        <v>156</v>
      </c>
      <c r="D127" s="63" t="s">
        <v>96</v>
      </c>
      <c r="E127" s="88">
        <v>61</v>
      </c>
      <c r="F127" s="65"/>
      <c r="G127" s="66">
        <f t="shared" ref="G127:G158" si="6">E127*F127</f>
        <v>0</v>
      </c>
      <c r="H127" s="60"/>
    </row>
    <row r="128" spans="2:9" s="61" customFormat="1" outlineLevel="2" x14ac:dyDescent="0.35">
      <c r="B128" s="51" t="s">
        <v>457</v>
      </c>
      <c r="C128" s="62" t="s">
        <v>157</v>
      </c>
      <c r="D128" s="63" t="s">
        <v>96</v>
      </c>
      <c r="E128" s="88">
        <v>6</v>
      </c>
      <c r="F128" s="65"/>
      <c r="G128" s="66">
        <f t="shared" si="6"/>
        <v>0</v>
      </c>
      <c r="H128" s="60"/>
    </row>
    <row r="129" spans="2:8" s="61" customFormat="1" outlineLevel="2" x14ac:dyDescent="0.35">
      <c r="B129" s="51" t="s">
        <v>458</v>
      </c>
      <c r="C129" s="62" t="s">
        <v>158</v>
      </c>
      <c r="D129" s="63" t="s">
        <v>96</v>
      </c>
      <c r="E129" s="88">
        <v>19</v>
      </c>
      <c r="F129" s="65"/>
      <c r="G129" s="66">
        <f t="shared" si="6"/>
        <v>0</v>
      </c>
      <c r="H129" s="60"/>
    </row>
    <row r="130" spans="2:8" s="61" customFormat="1" outlineLevel="2" x14ac:dyDescent="0.35">
      <c r="B130" s="51" t="s">
        <v>459</v>
      </c>
      <c r="C130" s="62" t="s">
        <v>159</v>
      </c>
      <c r="D130" s="63" t="s">
        <v>96</v>
      </c>
      <c r="E130" s="88">
        <v>24</v>
      </c>
      <c r="F130" s="65"/>
      <c r="G130" s="66">
        <f t="shared" si="6"/>
        <v>0</v>
      </c>
      <c r="H130" s="60"/>
    </row>
    <row r="131" spans="2:8" s="61" customFormat="1" outlineLevel="2" x14ac:dyDescent="0.35">
      <c r="B131" s="51" t="s">
        <v>460</v>
      </c>
      <c r="C131" s="62" t="s">
        <v>160</v>
      </c>
      <c r="D131" s="63" t="s">
        <v>96</v>
      </c>
      <c r="E131" s="88">
        <v>6</v>
      </c>
      <c r="F131" s="65"/>
      <c r="G131" s="66">
        <f t="shared" si="6"/>
        <v>0</v>
      </c>
      <c r="H131" s="60"/>
    </row>
    <row r="132" spans="2:8" s="61" customFormat="1" outlineLevel="2" x14ac:dyDescent="0.35">
      <c r="B132" s="51" t="s">
        <v>461</v>
      </c>
      <c r="C132" s="62" t="s">
        <v>331</v>
      </c>
      <c r="D132" s="63" t="s">
        <v>96</v>
      </c>
      <c r="E132" s="88">
        <v>8</v>
      </c>
      <c r="F132" s="65"/>
      <c r="G132" s="66">
        <f t="shared" si="6"/>
        <v>0</v>
      </c>
      <c r="H132" s="60"/>
    </row>
    <row r="133" spans="2:8" s="61" customFormat="1" outlineLevel="2" x14ac:dyDescent="0.35">
      <c r="B133" s="51" t="s">
        <v>462</v>
      </c>
      <c r="C133" s="62" t="s">
        <v>711</v>
      </c>
      <c r="D133" s="63" t="s">
        <v>96</v>
      </c>
      <c r="E133" s="88">
        <v>64</v>
      </c>
      <c r="F133" s="65"/>
      <c r="G133" s="66">
        <f t="shared" si="6"/>
        <v>0</v>
      </c>
      <c r="H133" s="60"/>
    </row>
    <row r="134" spans="2:8" s="61" customFormat="1" outlineLevel="2" x14ac:dyDescent="0.35">
      <c r="B134" s="51" t="s">
        <v>463</v>
      </c>
      <c r="C134" s="62" t="s">
        <v>712</v>
      </c>
      <c r="D134" s="63" t="s">
        <v>96</v>
      </c>
      <c r="E134" s="88">
        <v>112</v>
      </c>
      <c r="F134" s="65"/>
      <c r="G134" s="66">
        <f t="shared" si="6"/>
        <v>0</v>
      </c>
      <c r="H134" s="60"/>
    </row>
    <row r="135" spans="2:8" s="61" customFormat="1" outlineLevel="2" x14ac:dyDescent="0.35">
      <c r="B135" s="51" t="s">
        <v>464</v>
      </c>
      <c r="C135" s="62" t="s">
        <v>713</v>
      </c>
      <c r="D135" s="63" t="s">
        <v>96</v>
      </c>
      <c r="E135" s="88">
        <f>200+64</f>
        <v>264</v>
      </c>
      <c r="F135" s="65"/>
      <c r="G135" s="66">
        <f t="shared" si="6"/>
        <v>0</v>
      </c>
      <c r="H135" s="60"/>
    </row>
    <row r="136" spans="2:8" s="61" customFormat="1" outlineLevel="2" x14ac:dyDescent="0.35">
      <c r="B136" s="51" t="s">
        <v>465</v>
      </c>
      <c r="C136" s="62" t="s">
        <v>714</v>
      </c>
      <c r="D136" s="63" t="s">
        <v>96</v>
      </c>
      <c r="E136" s="88">
        <v>108</v>
      </c>
      <c r="F136" s="65"/>
      <c r="G136" s="66">
        <f t="shared" si="6"/>
        <v>0</v>
      </c>
      <c r="H136" s="60"/>
    </row>
    <row r="137" spans="2:8" s="61" customFormat="1" outlineLevel="2" x14ac:dyDescent="0.35">
      <c r="B137" s="51" t="s">
        <v>466</v>
      </c>
      <c r="C137" s="62" t="s">
        <v>715</v>
      </c>
      <c r="D137" s="63" t="s">
        <v>96</v>
      </c>
      <c r="E137" s="88">
        <v>84</v>
      </c>
      <c r="F137" s="65"/>
      <c r="G137" s="66">
        <f t="shared" si="6"/>
        <v>0</v>
      </c>
      <c r="H137" s="60"/>
    </row>
    <row r="138" spans="2:8" s="61" customFormat="1" outlineLevel="2" x14ac:dyDescent="0.35">
      <c r="B138" s="51" t="s">
        <v>467</v>
      </c>
      <c r="C138" s="62" t="s">
        <v>716</v>
      </c>
      <c r="D138" s="63" t="s">
        <v>96</v>
      </c>
      <c r="E138" s="88">
        <v>456</v>
      </c>
      <c r="F138" s="65"/>
      <c r="G138" s="66">
        <f t="shared" si="6"/>
        <v>0</v>
      </c>
      <c r="H138" s="60"/>
    </row>
    <row r="139" spans="2:8" s="61" customFormat="1" outlineLevel="2" x14ac:dyDescent="0.35">
      <c r="B139" s="51" t="s">
        <v>468</v>
      </c>
      <c r="C139" s="62" t="s">
        <v>717</v>
      </c>
      <c r="D139" s="63" t="s">
        <v>96</v>
      </c>
      <c r="E139" s="88">
        <v>48</v>
      </c>
      <c r="F139" s="65"/>
      <c r="G139" s="66">
        <f t="shared" si="6"/>
        <v>0</v>
      </c>
      <c r="H139" s="60"/>
    </row>
    <row r="140" spans="2:8" s="61" customFormat="1" outlineLevel="2" x14ac:dyDescent="0.35">
      <c r="B140" s="51" t="s">
        <v>469</v>
      </c>
      <c r="C140" s="62" t="s">
        <v>718</v>
      </c>
      <c r="D140" s="63" t="s">
        <v>96</v>
      </c>
      <c r="E140" s="88">
        <v>48</v>
      </c>
      <c r="F140" s="65"/>
      <c r="G140" s="66">
        <f t="shared" si="6"/>
        <v>0</v>
      </c>
      <c r="H140" s="60"/>
    </row>
    <row r="141" spans="2:8" s="61" customFormat="1" outlineLevel="2" x14ac:dyDescent="0.35">
      <c r="B141" s="51" t="s">
        <v>470</v>
      </c>
      <c r="C141" s="62" t="s">
        <v>719</v>
      </c>
      <c r="D141" s="63" t="s">
        <v>96</v>
      </c>
      <c r="E141" s="88">
        <v>48</v>
      </c>
      <c r="F141" s="65"/>
      <c r="G141" s="66">
        <f t="shared" si="6"/>
        <v>0</v>
      </c>
      <c r="H141" s="60"/>
    </row>
    <row r="142" spans="2:8" s="61" customFormat="1" outlineLevel="2" x14ac:dyDescent="0.35">
      <c r="B142" s="51" t="s">
        <v>471</v>
      </c>
      <c r="C142" s="62" t="s">
        <v>720</v>
      </c>
      <c r="D142" s="63" t="s">
        <v>96</v>
      </c>
      <c r="E142" s="88">
        <v>24</v>
      </c>
      <c r="F142" s="65"/>
      <c r="G142" s="66">
        <f t="shared" si="6"/>
        <v>0</v>
      </c>
      <c r="H142" s="60"/>
    </row>
    <row r="143" spans="2:8" s="61" customFormat="1" outlineLevel="2" x14ac:dyDescent="0.35">
      <c r="B143" s="51" t="s">
        <v>472</v>
      </c>
      <c r="C143" s="62" t="s">
        <v>161</v>
      </c>
      <c r="D143" s="63" t="s">
        <v>96</v>
      </c>
      <c r="E143" s="88">
        <v>4</v>
      </c>
      <c r="F143" s="65"/>
      <c r="G143" s="66">
        <f t="shared" si="6"/>
        <v>0</v>
      </c>
      <c r="H143" s="60"/>
    </row>
    <row r="144" spans="2:8" s="61" customFormat="1" outlineLevel="2" x14ac:dyDescent="0.35">
      <c r="B144" s="51" t="s">
        <v>473</v>
      </c>
      <c r="C144" s="62" t="s">
        <v>705</v>
      </c>
      <c r="D144" s="63" t="s">
        <v>96</v>
      </c>
      <c r="E144" s="88">
        <v>2</v>
      </c>
      <c r="F144" s="65"/>
      <c r="G144" s="66">
        <f t="shared" si="6"/>
        <v>0</v>
      </c>
      <c r="H144" s="60"/>
    </row>
    <row r="145" spans="2:9" s="61" customFormat="1" outlineLevel="2" x14ac:dyDescent="0.35">
      <c r="B145" s="51" t="s">
        <v>474</v>
      </c>
      <c r="C145" s="62" t="s">
        <v>170</v>
      </c>
      <c r="D145" s="63" t="s">
        <v>96</v>
      </c>
      <c r="E145" s="88">
        <v>2</v>
      </c>
      <c r="F145" s="65"/>
      <c r="G145" s="66">
        <f t="shared" si="6"/>
        <v>0</v>
      </c>
      <c r="H145" s="60"/>
    </row>
    <row r="146" spans="2:9" s="61" customFormat="1" outlineLevel="2" x14ac:dyDescent="0.35">
      <c r="B146" s="51" t="s">
        <v>475</v>
      </c>
      <c r="C146" s="62" t="s">
        <v>162</v>
      </c>
      <c r="D146" s="63" t="s">
        <v>96</v>
      </c>
      <c r="E146" s="88">
        <v>2</v>
      </c>
      <c r="F146" s="65"/>
      <c r="G146" s="66">
        <f t="shared" si="6"/>
        <v>0</v>
      </c>
      <c r="H146" s="60"/>
    </row>
    <row r="147" spans="2:9" s="61" customFormat="1" outlineLevel="2" x14ac:dyDescent="0.35">
      <c r="B147" s="51" t="s">
        <v>476</v>
      </c>
      <c r="C147" s="62" t="s">
        <v>163</v>
      </c>
      <c r="D147" s="63" t="s">
        <v>96</v>
      </c>
      <c r="E147" s="88">
        <v>8</v>
      </c>
      <c r="F147" s="65"/>
      <c r="G147" s="66">
        <f t="shared" si="6"/>
        <v>0</v>
      </c>
      <c r="H147" s="60"/>
    </row>
    <row r="148" spans="2:9" s="61" customFormat="1" outlineLevel="2" x14ac:dyDescent="0.35">
      <c r="B148" s="51" t="s">
        <v>477</v>
      </c>
      <c r="C148" s="62" t="s">
        <v>164</v>
      </c>
      <c r="D148" s="63" t="s">
        <v>96</v>
      </c>
      <c r="E148" s="88">
        <v>3</v>
      </c>
      <c r="F148" s="65"/>
      <c r="G148" s="66">
        <f t="shared" si="6"/>
        <v>0</v>
      </c>
      <c r="H148" s="60"/>
    </row>
    <row r="149" spans="2:9" s="61" customFormat="1" outlineLevel="2" x14ac:dyDescent="0.35">
      <c r="B149" s="51" t="s">
        <v>478</v>
      </c>
      <c r="C149" s="62" t="s">
        <v>165</v>
      </c>
      <c r="D149" s="63" t="s">
        <v>96</v>
      </c>
      <c r="E149" s="88">
        <v>3</v>
      </c>
      <c r="F149" s="65"/>
      <c r="G149" s="66">
        <f t="shared" si="6"/>
        <v>0</v>
      </c>
      <c r="H149" s="60"/>
    </row>
    <row r="150" spans="2:9" s="61" customFormat="1" outlineLevel="2" x14ac:dyDescent="0.35">
      <c r="B150" s="51" t="s">
        <v>479</v>
      </c>
      <c r="C150" s="62" t="s">
        <v>166</v>
      </c>
      <c r="D150" s="63" t="s">
        <v>96</v>
      </c>
      <c r="E150" s="88">
        <v>3</v>
      </c>
      <c r="F150" s="65"/>
      <c r="G150" s="66">
        <f t="shared" si="6"/>
        <v>0</v>
      </c>
      <c r="H150" s="60"/>
    </row>
    <row r="151" spans="2:9" s="61" customFormat="1" outlineLevel="2" x14ac:dyDescent="0.35">
      <c r="B151" s="51" t="s">
        <v>480</v>
      </c>
      <c r="C151" s="62" t="s">
        <v>167</v>
      </c>
      <c r="D151" s="63" t="s">
        <v>96</v>
      </c>
      <c r="E151" s="88">
        <v>2</v>
      </c>
      <c r="F151" s="65"/>
      <c r="G151" s="66">
        <f t="shared" si="6"/>
        <v>0</v>
      </c>
      <c r="H151" s="60"/>
    </row>
    <row r="152" spans="2:9" s="61" customFormat="1" outlineLevel="2" x14ac:dyDescent="0.35">
      <c r="B152" s="51" t="s">
        <v>481</v>
      </c>
      <c r="C152" s="62" t="s">
        <v>168</v>
      </c>
      <c r="D152" s="63" t="s">
        <v>96</v>
      </c>
      <c r="E152" s="88">
        <v>5</v>
      </c>
      <c r="F152" s="65"/>
      <c r="G152" s="66">
        <f t="shared" si="6"/>
        <v>0</v>
      </c>
      <c r="H152" s="60"/>
    </row>
    <row r="153" spans="2:9" s="61" customFormat="1" outlineLevel="2" x14ac:dyDescent="0.35">
      <c r="B153" s="51" t="s">
        <v>482</v>
      </c>
      <c r="C153" s="62" t="s">
        <v>169</v>
      </c>
      <c r="D153" s="63" t="s">
        <v>96</v>
      </c>
      <c r="E153" s="88">
        <v>2</v>
      </c>
      <c r="F153" s="65"/>
      <c r="G153" s="66">
        <f t="shared" si="6"/>
        <v>0</v>
      </c>
      <c r="H153" s="60"/>
      <c r="I153" s="69"/>
    </row>
    <row r="154" spans="2:9" s="61" customFormat="1" outlineLevel="2" x14ac:dyDescent="0.35">
      <c r="B154" s="51" t="s">
        <v>483</v>
      </c>
      <c r="C154" s="62" t="s">
        <v>171</v>
      </c>
      <c r="D154" s="63" t="s">
        <v>96</v>
      </c>
      <c r="E154" s="88">
        <v>1</v>
      </c>
      <c r="F154" s="65"/>
      <c r="G154" s="66">
        <f t="shared" si="6"/>
        <v>0</v>
      </c>
      <c r="H154" s="60"/>
      <c r="I154" s="69"/>
    </row>
    <row r="155" spans="2:9" s="61" customFormat="1" outlineLevel="2" x14ac:dyDescent="0.35">
      <c r="B155" s="51" t="s">
        <v>484</v>
      </c>
      <c r="C155" s="62" t="s">
        <v>172</v>
      </c>
      <c r="D155" s="63" t="s">
        <v>96</v>
      </c>
      <c r="E155" s="88">
        <v>4</v>
      </c>
      <c r="F155" s="65"/>
      <c r="G155" s="66">
        <f t="shared" si="6"/>
        <v>0</v>
      </c>
      <c r="H155" s="60"/>
      <c r="I155" s="69"/>
    </row>
    <row r="156" spans="2:9" s="61" customFormat="1" outlineLevel="2" x14ac:dyDescent="0.35">
      <c r="B156" s="51" t="s">
        <v>485</v>
      </c>
      <c r="C156" s="62" t="s">
        <v>173</v>
      </c>
      <c r="D156" s="63" t="s">
        <v>96</v>
      </c>
      <c r="E156" s="88">
        <v>2</v>
      </c>
      <c r="F156" s="65"/>
      <c r="G156" s="66">
        <f t="shared" si="6"/>
        <v>0</v>
      </c>
      <c r="H156" s="60"/>
      <c r="I156" s="69"/>
    </row>
    <row r="157" spans="2:9" s="61" customFormat="1" outlineLevel="2" x14ac:dyDescent="0.35">
      <c r="B157" s="51" t="s">
        <v>486</v>
      </c>
      <c r="C157" s="62" t="s">
        <v>174</v>
      </c>
      <c r="D157" s="63" t="s">
        <v>96</v>
      </c>
      <c r="E157" s="88">
        <v>2</v>
      </c>
      <c r="F157" s="65"/>
      <c r="G157" s="66">
        <f t="shared" si="6"/>
        <v>0</v>
      </c>
      <c r="H157" s="60"/>
      <c r="I157" s="69"/>
    </row>
    <row r="158" spans="2:9" s="61" customFormat="1" outlineLevel="2" x14ac:dyDescent="0.35">
      <c r="B158" s="51" t="s">
        <v>487</v>
      </c>
      <c r="C158" s="62" t="s">
        <v>175</v>
      </c>
      <c r="D158" s="63" t="s">
        <v>96</v>
      </c>
      <c r="E158" s="88">
        <v>13</v>
      </c>
      <c r="F158" s="65"/>
      <c r="G158" s="66">
        <f t="shared" si="6"/>
        <v>0</v>
      </c>
      <c r="H158" s="60"/>
      <c r="I158" s="69"/>
    </row>
    <row r="159" spans="2:9" s="61" customFormat="1" outlineLevel="2" x14ac:dyDescent="0.35">
      <c r="B159" s="51" t="s">
        <v>488</v>
      </c>
      <c r="C159" s="62" t="s">
        <v>176</v>
      </c>
      <c r="D159" s="63" t="s">
        <v>96</v>
      </c>
      <c r="E159" s="88">
        <v>13</v>
      </c>
      <c r="F159" s="65"/>
      <c r="G159" s="66">
        <f t="shared" ref="G159:G190" si="7">E159*F159</f>
        <v>0</v>
      </c>
      <c r="H159" s="60"/>
      <c r="I159" s="69"/>
    </row>
    <row r="160" spans="2:9" s="61" customFormat="1" outlineLevel="2" x14ac:dyDescent="0.35">
      <c r="B160" s="51" t="s">
        <v>489</v>
      </c>
      <c r="C160" s="62" t="s">
        <v>177</v>
      </c>
      <c r="D160" s="63" t="s">
        <v>96</v>
      </c>
      <c r="E160" s="88">
        <v>1</v>
      </c>
      <c r="F160" s="65"/>
      <c r="G160" s="66">
        <f t="shared" si="7"/>
        <v>0</v>
      </c>
      <c r="H160" s="60"/>
      <c r="I160" s="69"/>
    </row>
    <row r="161" spans="2:10" s="61" customFormat="1" outlineLevel="2" x14ac:dyDescent="0.35">
      <c r="B161" s="51" t="s">
        <v>490</v>
      </c>
      <c r="C161" s="62" t="s">
        <v>178</v>
      </c>
      <c r="D161" s="63" t="s">
        <v>96</v>
      </c>
      <c r="E161" s="88">
        <v>4</v>
      </c>
      <c r="F161" s="65"/>
      <c r="G161" s="66">
        <f t="shared" si="7"/>
        <v>0</v>
      </c>
      <c r="H161" s="60"/>
      <c r="I161" s="69"/>
    </row>
    <row r="162" spans="2:10" s="61" customFormat="1" outlineLevel="2" x14ac:dyDescent="0.35">
      <c r="B162" s="51" t="s">
        <v>491</v>
      </c>
      <c r="C162" s="62" t="s">
        <v>179</v>
      </c>
      <c r="D162" s="63" t="s">
        <v>96</v>
      </c>
      <c r="E162" s="88">
        <v>8</v>
      </c>
      <c r="F162" s="65"/>
      <c r="G162" s="66">
        <f t="shared" si="7"/>
        <v>0</v>
      </c>
      <c r="H162" s="60"/>
      <c r="I162" s="69"/>
    </row>
    <row r="163" spans="2:10" s="61" customFormat="1" outlineLevel="2" x14ac:dyDescent="0.35">
      <c r="B163" s="51" t="s">
        <v>492</v>
      </c>
      <c r="C163" s="62" t="s">
        <v>180</v>
      </c>
      <c r="D163" s="63" t="s">
        <v>96</v>
      </c>
      <c r="E163" s="88">
        <v>3</v>
      </c>
      <c r="F163" s="65"/>
      <c r="G163" s="66">
        <f t="shared" si="7"/>
        <v>0</v>
      </c>
      <c r="H163" s="60"/>
      <c r="I163" s="69"/>
    </row>
    <row r="164" spans="2:10" s="61" customFormat="1" outlineLevel="2" x14ac:dyDescent="0.35">
      <c r="B164" s="51" t="s">
        <v>493</v>
      </c>
      <c r="C164" s="62" t="s">
        <v>181</v>
      </c>
      <c r="D164" s="63" t="s">
        <v>96</v>
      </c>
      <c r="E164" s="88">
        <v>3</v>
      </c>
      <c r="F164" s="65"/>
      <c r="G164" s="66">
        <f t="shared" si="7"/>
        <v>0</v>
      </c>
      <c r="H164" s="60"/>
      <c r="I164" s="69"/>
    </row>
    <row r="165" spans="2:10" s="61" customFormat="1" outlineLevel="2" x14ac:dyDescent="0.35">
      <c r="B165" s="51" t="s">
        <v>494</v>
      </c>
      <c r="C165" s="62" t="s">
        <v>182</v>
      </c>
      <c r="D165" s="63" t="s">
        <v>96</v>
      </c>
      <c r="E165" s="88">
        <v>3</v>
      </c>
      <c r="F165" s="65"/>
      <c r="G165" s="66">
        <f t="shared" si="7"/>
        <v>0</v>
      </c>
      <c r="H165" s="60"/>
      <c r="I165" s="69"/>
    </row>
    <row r="166" spans="2:10" s="61" customFormat="1" outlineLevel="2" x14ac:dyDescent="0.35">
      <c r="B166" s="51" t="s">
        <v>495</v>
      </c>
      <c r="C166" s="62" t="s">
        <v>116</v>
      </c>
      <c r="D166" s="63" t="s">
        <v>97</v>
      </c>
      <c r="E166" s="88">
        <v>50</v>
      </c>
      <c r="F166" s="65"/>
      <c r="G166" s="66">
        <f t="shared" si="7"/>
        <v>0</v>
      </c>
      <c r="H166" s="60"/>
      <c r="I166" s="69"/>
    </row>
    <row r="167" spans="2:10" s="61" customFormat="1" outlineLevel="2" x14ac:dyDescent="0.35">
      <c r="B167" s="51" t="s">
        <v>496</v>
      </c>
      <c r="C167" s="62" t="s">
        <v>117</v>
      </c>
      <c r="D167" s="63" t="s">
        <v>97</v>
      </c>
      <c r="E167" s="88">
        <v>64.3</v>
      </c>
      <c r="F167" s="65"/>
      <c r="G167" s="66">
        <f t="shared" si="7"/>
        <v>0</v>
      </c>
      <c r="H167" s="60"/>
      <c r="I167" s="69"/>
    </row>
    <row r="168" spans="2:10" s="61" customFormat="1" outlineLevel="2" x14ac:dyDescent="0.35">
      <c r="B168" s="51" t="s">
        <v>497</v>
      </c>
      <c r="C168" s="62" t="s">
        <v>118</v>
      </c>
      <c r="D168" s="63" t="s">
        <v>97</v>
      </c>
      <c r="E168" s="88">
        <v>2.2000000000000002</v>
      </c>
      <c r="F168" s="65"/>
      <c r="G168" s="66">
        <f t="shared" si="7"/>
        <v>0</v>
      </c>
      <c r="H168" s="60"/>
      <c r="I168" s="69"/>
    </row>
    <row r="169" spans="2:10" s="61" customFormat="1" outlineLevel="2" x14ac:dyDescent="0.35">
      <c r="B169" s="51" t="s">
        <v>498</v>
      </c>
      <c r="C169" s="62" t="s">
        <v>119</v>
      </c>
      <c r="D169" s="63" t="s">
        <v>97</v>
      </c>
      <c r="E169" s="88">
        <v>33.5</v>
      </c>
      <c r="F169" s="65"/>
      <c r="G169" s="66">
        <f t="shared" si="7"/>
        <v>0</v>
      </c>
      <c r="H169" s="60"/>
      <c r="I169" s="69"/>
    </row>
    <row r="170" spans="2:10" s="61" customFormat="1" outlineLevel="2" x14ac:dyDescent="0.35">
      <c r="B170" s="51" t="s">
        <v>499</v>
      </c>
      <c r="C170" s="62" t="s">
        <v>120</v>
      </c>
      <c r="D170" s="63" t="s">
        <v>97</v>
      </c>
      <c r="E170" s="88">
        <v>99.8</v>
      </c>
      <c r="F170" s="65"/>
      <c r="G170" s="66">
        <f t="shared" si="7"/>
        <v>0</v>
      </c>
      <c r="H170" s="60"/>
      <c r="I170" s="69"/>
    </row>
    <row r="171" spans="2:10" s="61" customFormat="1" outlineLevel="2" x14ac:dyDescent="0.35">
      <c r="B171" s="51" t="s">
        <v>500</v>
      </c>
      <c r="C171" s="62" t="s">
        <v>121</v>
      </c>
      <c r="D171" s="63" t="s">
        <v>97</v>
      </c>
      <c r="E171" s="88">
        <f>8.5+2.8</f>
        <v>11.3</v>
      </c>
      <c r="F171" s="65"/>
      <c r="G171" s="66">
        <f t="shared" si="7"/>
        <v>0</v>
      </c>
      <c r="H171" s="60"/>
      <c r="I171" s="69"/>
    </row>
    <row r="172" spans="2:10" s="61" customFormat="1" outlineLevel="2" x14ac:dyDescent="0.35">
      <c r="B172" s="51" t="s">
        <v>501</v>
      </c>
      <c r="C172" s="62" t="s">
        <v>122</v>
      </c>
      <c r="D172" s="63" t="s">
        <v>97</v>
      </c>
      <c r="E172" s="88">
        <v>5.84</v>
      </c>
      <c r="F172" s="65"/>
      <c r="G172" s="66">
        <f t="shared" si="7"/>
        <v>0</v>
      </c>
      <c r="H172" s="60"/>
      <c r="I172" s="69"/>
    </row>
    <row r="173" spans="2:10" s="61" customFormat="1" outlineLevel="2" x14ac:dyDescent="0.35">
      <c r="B173" s="51" t="s">
        <v>502</v>
      </c>
      <c r="C173" s="62" t="s">
        <v>123</v>
      </c>
      <c r="D173" s="63" t="s">
        <v>97</v>
      </c>
      <c r="E173" s="88">
        <f>159.2+158.9</f>
        <v>318.10000000000002</v>
      </c>
      <c r="F173" s="65"/>
      <c r="G173" s="66">
        <f t="shared" si="7"/>
        <v>0</v>
      </c>
      <c r="H173" s="60"/>
      <c r="I173" s="69"/>
    </row>
    <row r="174" spans="2:10" s="61" customFormat="1" outlineLevel="2" x14ac:dyDescent="0.35">
      <c r="B174" s="51" t="s">
        <v>503</v>
      </c>
      <c r="C174" s="62" t="s">
        <v>124</v>
      </c>
      <c r="D174" s="63" t="s">
        <v>97</v>
      </c>
      <c r="E174" s="88">
        <v>110.60000000000001</v>
      </c>
      <c r="F174" s="65"/>
      <c r="G174" s="66">
        <f t="shared" si="7"/>
        <v>0</v>
      </c>
      <c r="H174" s="60"/>
      <c r="I174" s="69"/>
    </row>
    <row r="175" spans="2:10" s="61" customFormat="1" outlineLevel="2" x14ac:dyDescent="0.35">
      <c r="B175" s="51" t="s">
        <v>504</v>
      </c>
      <c r="C175" s="62" t="s">
        <v>183</v>
      </c>
      <c r="D175" s="63" t="s">
        <v>96</v>
      </c>
      <c r="E175" s="88">
        <v>2</v>
      </c>
      <c r="F175" s="65"/>
      <c r="G175" s="66">
        <f t="shared" si="7"/>
        <v>0</v>
      </c>
      <c r="H175" s="60"/>
      <c r="J175" s="68"/>
    </row>
    <row r="176" spans="2:10" s="61" customFormat="1" ht="25" outlineLevel="2" x14ac:dyDescent="0.35">
      <c r="B176" s="51" t="s">
        <v>505</v>
      </c>
      <c r="C176" s="62" t="s">
        <v>184</v>
      </c>
      <c r="D176" s="63" t="s">
        <v>96</v>
      </c>
      <c r="E176" s="88">
        <v>8</v>
      </c>
      <c r="F176" s="65"/>
      <c r="G176" s="66">
        <f t="shared" si="7"/>
        <v>0</v>
      </c>
      <c r="H176" s="60"/>
      <c r="I176" s="60"/>
      <c r="J176" s="60"/>
    </row>
    <row r="177" spans="2:10" s="61" customFormat="1" ht="25" outlineLevel="2" x14ac:dyDescent="0.35">
      <c r="B177" s="51" t="s">
        <v>506</v>
      </c>
      <c r="C177" s="62" t="s">
        <v>185</v>
      </c>
      <c r="D177" s="63" t="s">
        <v>96</v>
      </c>
      <c r="E177" s="88">
        <v>14</v>
      </c>
      <c r="F177" s="65"/>
      <c r="G177" s="66">
        <f t="shared" si="7"/>
        <v>0</v>
      </c>
      <c r="H177" s="60"/>
      <c r="I177" s="60"/>
      <c r="J177" s="60"/>
    </row>
    <row r="178" spans="2:10" s="61" customFormat="1" ht="25" outlineLevel="2" x14ac:dyDescent="0.35">
      <c r="B178" s="51" t="s">
        <v>507</v>
      </c>
      <c r="C178" s="62" t="s">
        <v>721</v>
      </c>
      <c r="D178" s="63" t="s">
        <v>96</v>
      </c>
      <c r="E178" s="88">
        <v>4</v>
      </c>
      <c r="F178" s="65"/>
      <c r="G178" s="66">
        <f t="shared" si="7"/>
        <v>0</v>
      </c>
      <c r="H178" s="60"/>
      <c r="I178" s="60"/>
      <c r="J178" s="60"/>
    </row>
    <row r="179" spans="2:10" s="61" customFormat="1" ht="25" outlineLevel="2" x14ac:dyDescent="0.35">
      <c r="B179" s="51" t="s">
        <v>508</v>
      </c>
      <c r="C179" s="62" t="s">
        <v>186</v>
      </c>
      <c r="D179" s="63" t="s">
        <v>96</v>
      </c>
      <c r="E179" s="88">
        <v>16</v>
      </c>
      <c r="F179" s="65"/>
      <c r="G179" s="66">
        <f t="shared" si="7"/>
        <v>0</v>
      </c>
      <c r="H179" s="60"/>
      <c r="I179" s="60"/>
      <c r="J179" s="60"/>
    </row>
    <row r="180" spans="2:10" s="61" customFormat="1" ht="25" outlineLevel="2" x14ac:dyDescent="0.35">
      <c r="B180" s="51" t="s">
        <v>509</v>
      </c>
      <c r="C180" s="62" t="s">
        <v>308</v>
      </c>
      <c r="D180" s="63" t="s">
        <v>96</v>
      </c>
      <c r="E180" s="88">
        <v>4</v>
      </c>
      <c r="F180" s="65"/>
      <c r="G180" s="66">
        <f t="shared" si="7"/>
        <v>0</v>
      </c>
      <c r="H180" s="60"/>
      <c r="I180" s="60"/>
      <c r="J180" s="60"/>
    </row>
    <row r="181" spans="2:10" s="61" customFormat="1" ht="25" outlineLevel="2" x14ac:dyDescent="0.35">
      <c r="B181" s="51" t="s">
        <v>510</v>
      </c>
      <c r="C181" s="62" t="s">
        <v>309</v>
      </c>
      <c r="D181" s="63" t="s">
        <v>96</v>
      </c>
      <c r="E181" s="88">
        <v>4</v>
      </c>
      <c r="F181" s="65"/>
      <c r="G181" s="66">
        <f t="shared" si="7"/>
        <v>0</v>
      </c>
      <c r="H181" s="60"/>
      <c r="I181" s="60"/>
      <c r="J181" s="60"/>
    </row>
    <row r="182" spans="2:10" s="61" customFormat="1" ht="25" outlineLevel="2" x14ac:dyDescent="0.35">
      <c r="B182" s="51" t="s">
        <v>511</v>
      </c>
      <c r="C182" s="62" t="s">
        <v>310</v>
      </c>
      <c r="D182" s="63" t="s">
        <v>96</v>
      </c>
      <c r="E182" s="88">
        <v>5</v>
      </c>
      <c r="F182" s="65"/>
      <c r="G182" s="66">
        <f t="shared" si="7"/>
        <v>0</v>
      </c>
      <c r="H182" s="60"/>
      <c r="I182" s="60"/>
      <c r="J182" s="60"/>
    </row>
    <row r="183" spans="2:10" s="61" customFormat="1" ht="25" outlineLevel="2" x14ac:dyDescent="0.35">
      <c r="B183" s="51" t="s">
        <v>512</v>
      </c>
      <c r="C183" s="62" t="s">
        <v>318</v>
      </c>
      <c r="D183" s="63" t="s">
        <v>96</v>
      </c>
      <c r="E183" s="88">
        <v>3</v>
      </c>
      <c r="F183" s="65"/>
      <c r="G183" s="66">
        <f t="shared" si="7"/>
        <v>0</v>
      </c>
      <c r="H183" s="60"/>
      <c r="I183" s="60"/>
      <c r="J183" s="60"/>
    </row>
    <row r="184" spans="2:10" s="61" customFormat="1" ht="25" outlineLevel="2" x14ac:dyDescent="0.35">
      <c r="B184" s="51" t="s">
        <v>513</v>
      </c>
      <c r="C184" s="62" t="s">
        <v>319</v>
      </c>
      <c r="D184" s="63" t="s">
        <v>96</v>
      </c>
      <c r="E184" s="88">
        <v>6</v>
      </c>
      <c r="F184" s="65"/>
      <c r="G184" s="66">
        <f t="shared" si="7"/>
        <v>0</v>
      </c>
      <c r="H184" s="60"/>
      <c r="I184" s="60"/>
      <c r="J184" s="60"/>
    </row>
    <row r="185" spans="2:10" s="61" customFormat="1" ht="25" outlineLevel="2" x14ac:dyDescent="0.35">
      <c r="B185" s="51" t="s">
        <v>514</v>
      </c>
      <c r="C185" s="62" t="s">
        <v>320</v>
      </c>
      <c r="D185" s="63" t="s">
        <v>96</v>
      </c>
      <c r="E185" s="88">
        <v>2</v>
      </c>
      <c r="F185" s="65"/>
      <c r="G185" s="66">
        <f t="shared" si="7"/>
        <v>0</v>
      </c>
      <c r="H185" s="60"/>
      <c r="I185" s="60"/>
      <c r="J185" s="60"/>
    </row>
    <row r="186" spans="2:10" s="61" customFormat="1" ht="25" outlineLevel="2" x14ac:dyDescent="0.35">
      <c r="B186" s="51" t="s">
        <v>515</v>
      </c>
      <c r="C186" s="62" t="s">
        <v>321</v>
      </c>
      <c r="D186" s="63" t="s">
        <v>96</v>
      </c>
      <c r="E186" s="88">
        <v>7</v>
      </c>
      <c r="F186" s="65"/>
      <c r="G186" s="66">
        <f t="shared" si="7"/>
        <v>0</v>
      </c>
      <c r="H186" s="60"/>
      <c r="I186" s="60"/>
      <c r="J186" s="60"/>
    </row>
    <row r="187" spans="2:10" s="61" customFormat="1" ht="25" outlineLevel="2" x14ac:dyDescent="0.35">
      <c r="B187" s="51" t="s">
        <v>516</v>
      </c>
      <c r="C187" s="62" t="s">
        <v>311</v>
      </c>
      <c r="D187" s="63" t="s">
        <v>96</v>
      </c>
      <c r="E187" s="88">
        <v>4</v>
      </c>
      <c r="F187" s="65"/>
      <c r="G187" s="66">
        <f t="shared" si="7"/>
        <v>0</v>
      </c>
      <c r="H187" s="60"/>
      <c r="I187" s="60"/>
      <c r="J187" s="60"/>
    </row>
    <row r="188" spans="2:10" s="61" customFormat="1" ht="25" outlineLevel="2" x14ac:dyDescent="0.35">
      <c r="B188" s="51" t="s">
        <v>517</v>
      </c>
      <c r="C188" s="62" t="s">
        <v>313</v>
      </c>
      <c r="D188" s="63" t="s">
        <v>96</v>
      </c>
      <c r="E188" s="88">
        <v>11</v>
      </c>
      <c r="F188" s="65"/>
      <c r="G188" s="66">
        <f t="shared" si="7"/>
        <v>0</v>
      </c>
      <c r="H188" s="60"/>
      <c r="I188" s="60"/>
      <c r="J188" s="60"/>
    </row>
    <row r="189" spans="2:10" s="61" customFormat="1" ht="25" outlineLevel="2" x14ac:dyDescent="0.35">
      <c r="B189" s="51" t="s">
        <v>518</v>
      </c>
      <c r="C189" s="62" t="s">
        <v>314</v>
      </c>
      <c r="D189" s="63" t="s">
        <v>96</v>
      </c>
      <c r="E189" s="88">
        <v>3</v>
      </c>
      <c r="F189" s="65"/>
      <c r="G189" s="66">
        <f t="shared" si="7"/>
        <v>0</v>
      </c>
      <c r="H189" s="60"/>
      <c r="I189" s="60"/>
      <c r="J189" s="60"/>
    </row>
    <row r="190" spans="2:10" s="61" customFormat="1" ht="25" outlineLevel="2" x14ac:dyDescent="0.35">
      <c r="B190" s="51" t="s">
        <v>519</v>
      </c>
      <c r="C190" s="62" t="s">
        <v>312</v>
      </c>
      <c r="D190" s="63" t="s">
        <v>96</v>
      </c>
      <c r="E190" s="88">
        <v>3</v>
      </c>
      <c r="F190" s="65"/>
      <c r="G190" s="66">
        <f t="shared" si="7"/>
        <v>0</v>
      </c>
      <c r="H190" s="60"/>
      <c r="I190" s="60"/>
      <c r="J190" s="60"/>
    </row>
    <row r="191" spans="2:10" s="61" customFormat="1" ht="25" outlineLevel="2" x14ac:dyDescent="0.35">
      <c r="B191" s="51" t="s">
        <v>520</v>
      </c>
      <c r="C191" s="62" t="s">
        <v>315</v>
      </c>
      <c r="D191" s="63" t="s">
        <v>96</v>
      </c>
      <c r="E191" s="88">
        <v>2</v>
      </c>
      <c r="F191" s="65"/>
      <c r="G191" s="66">
        <f t="shared" ref="G191:G200" si="8">E191*F191</f>
        <v>0</v>
      </c>
      <c r="H191" s="60"/>
      <c r="I191" s="60"/>
      <c r="J191" s="60"/>
    </row>
    <row r="192" spans="2:10" s="61" customFormat="1" ht="25" outlineLevel="2" x14ac:dyDescent="0.35">
      <c r="B192" s="51" t="s">
        <v>521</v>
      </c>
      <c r="C192" s="62" t="s">
        <v>316</v>
      </c>
      <c r="D192" s="63" t="s">
        <v>96</v>
      </c>
      <c r="E192" s="88">
        <v>16</v>
      </c>
      <c r="F192" s="65"/>
      <c r="G192" s="66">
        <f t="shared" si="8"/>
        <v>0</v>
      </c>
      <c r="H192" s="60"/>
      <c r="I192" s="60"/>
      <c r="J192" s="60"/>
    </row>
    <row r="193" spans="2:10" s="61" customFormat="1" ht="25" outlineLevel="2" x14ac:dyDescent="0.35">
      <c r="B193" s="51" t="s">
        <v>522</v>
      </c>
      <c r="C193" s="62" t="s">
        <v>317</v>
      </c>
      <c r="D193" s="63" t="s">
        <v>96</v>
      </c>
      <c r="E193" s="88">
        <v>6</v>
      </c>
      <c r="F193" s="65"/>
      <c r="G193" s="66">
        <f t="shared" si="8"/>
        <v>0</v>
      </c>
      <c r="H193" s="60"/>
      <c r="I193" s="60"/>
      <c r="J193" s="60"/>
    </row>
    <row r="194" spans="2:10" s="61" customFormat="1" outlineLevel="2" x14ac:dyDescent="0.35">
      <c r="B194" s="51" t="s">
        <v>523</v>
      </c>
      <c r="C194" s="62" t="s">
        <v>325</v>
      </c>
      <c r="D194" s="63" t="s">
        <v>96</v>
      </c>
      <c r="E194" s="88">
        <v>2</v>
      </c>
      <c r="F194" s="65"/>
      <c r="G194" s="66">
        <f t="shared" si="8"/>
        <v>0</v>
      </c>
      <c r="H194" s="60"/>
      <c r="J194" s="60"/>
    </row>
    <row r="195" spans="2:10" s="61" customFormat="1" outlineLevel="2" x14ac:dyDescent="0.35">
      <c r="B195" s="51" t="s">
        <v>524</v>
      </c>
      <c r="C195" s="62" t="s">
        <v>673</v>
      </c>
      <c r="D195" s="63" t="s">
        <v>96</v>
      </c>
      <c r="E195" s="88">
        <v>1</v>
      </c>
      <c r="F195" s="65"/>
      <c r="G195" s="66">
        <f t="shared" si="8"/>
        <v>0</v>
      </c>
      <c r="H195" s="60"/>
      <c r="J195" s="60"/>
    </row>
    <row r="196" spans="2:10" s="61" customFormat="1" outlineLevel="2" x14ac:dyDescent="0.35">
      <c r="B196" s="51" t="s">
        <v>525</v>
      </c>
      <c r="C196" s="62" t="s">
        <v>332</v>
      </c>
      <c r="D196" s="63" t="s">
        <v>96</v>
      </c>
      <c r="E196" s="88">
        <v>4</v>
      </c>
      <c r="F196" s="65"/>
      <c r="G196" s="66">
        <f t="shared" si="8"/>
        <v>0</v>
      </c>
      <c r="H196" s="60"/>
      <c r="I196" s="60"/>
      <c r="J196" s="60"/>
    </row>
    <row r="197" spans="2:10" s="61" customFormat="1" outlineLevel="2" x14ac:dyDescent="0.35">
      <c r="B197" s="51" t="s">
        <v>526</v>
      </c>
      <c r="C197" s="62" t="s">
        <v>187</v>
      </c>
      <c r="D197" s="63" t="s">
        <v>96</v>
      </c>
      <c r="E197" s="88">
        <v>3</v>
      </c>
      <c r="F197" s="65"/>
      <c r="G197" s="66">
        <f t="shared" si="8"/>
        <v>0</v>
      </c>
      <c r="H197" s="60"/>
      <c r="I197" s="60"/>
      <c r="J197" s="60"/>
    </row>
    <row r="198" spans="2:10" s="61" customFormat="1" outlineLevel="2" x14ac:dyDescent="0.35">
      <c r="B198" s="51" t="s">
        <v>527</v>
      </c>
      <c r="C198" s="62" t="s">
        <v>188</v>
      </c>
      <c r="D198" s="63" t="s">
        <v>96</v>
      </c>
      <c r="E198" s="88">
        <v>15</v>
      </c>
      <c r="F198" s="65"/>
      <c r="G198" s="66">
        <f t="shared" si="8"/>
        <v>0</v>
      </c>
      <c r="H198" s="60"/>
      <c r="I198" s="60"/>
      <c r="J198" s="60"/>
    </row>
    <row r="199" spans="2:10" s="61" customFormat="1" outlineLevel="2" x14ac:dyDescent="0.35">
      <c r="B199" s="51" t="s">
        <v>528</v>
      </c>
      <c r="C199" s="62" t="s">
        <v>189</v>
      </c>
      <c r="D199" s="63" t="s">
        <v>96</v>
      </c>
      <c r="E199" s="88">
        <v>8</v>
      </c>
      <c r="F199" s="65"/>
      <c r="G199" s="66">
        <f t="shared" si="8"/>
        <v>0</v>
      </c>
      <c r="H199" s="60"/>
      <c r="I199" s="60"/>
      <c r="J199" s="60"/>
    </row>
    <row r="200" spans="2:10" s="61" customFormat="1" outlineLevel="2" x14ac:dyDescent="0.35">
      <c r="B200" s="51" t="s">
        <v>674</v>
      </c>
      <c r="C200" s="62" t="s">
        <v>190</v>
      </c>
      <c r="D200" s="63" t="s">
        <v>96</v>
      </c>
      <c r="E200" s="88">
        <v>4</v>
      </c>
      <c r="F200" s="65"/>
      <c r="G200" s="66">
        <f t="shared" si="8"/>
        <v>0</v>
      </c>
      <c r="H200" s="60"/>
      <c r="I200" s="60"/>
      <c r="J200" s="60"/>
    </row>
    <row r="201" spans="2:10" s="61" customFormat="1" outlineLevel="1" x14ac:dyDescent="0.35">
      <c r="B201" s="51" t="s">
        <v>14</v>
      </c>
      <c r="C201" s="52" t="s">
        <v>28</v>
      </c>
      <c r="D201" s="53"/>
      <c r="E201" s="87"/>
      <c r="F201" s="87"/>
      <c r="G201" s="54">
        <f>SUM(G202:G217)</f>
        <v>0</v>
      </c>
      <c r="H201" s="60"/>
      <c r="I201" s="60"/>
      <c r="J201" s="60"/>
    </row>
    <row r="202" spans="2:10" s="61" customFormat="1" outlineLevel="2" x14ac:dyDescent="0.35">
      <c r="B202" s="51" t="s">
        <v>37</v>
      </c>
      <c r="C202" s="62" t="s">
        <v>192</v>
      </c>
      <c r="D202" s="63" t="s">
        <v>97</v>
      </c>
      <c r="E202" s="88">
        <v>10500</v>
      </c>
      <c r="F202" s="65"/>
      <c r="G202" s="66">
        <f t="shared" ref="G202:G217" si="9">E202*F202</f>
        <v>0</v>
      </c>
      <c r="H202" s="70"/>
      <c r="I202" s="60"/>
    </row>
    <row r="203" spans="2:10" s="61" customFormat="1" outlineLevel="2" x14ac:dyDescent="0.35">
      <c r="B203" s="51" t="s">
        <v>38</v>
      </c>
      <c r="C203" s="62" t="s">
        <v>193</v>
      </c>
      <c r="D203" s="63" t="s">
        <v>97</v>
      </c>
      <c r="E203" s="88">
        <v>1500</v>
      </c>
      <c r="F203" s="65"/>
      <c r="G203" s="66">
        <f t="shared" si="9"/>
        <v>0</v>
      </c>
      <c r="H203" s="71"/>
      <c r="I203" s="60"/>
    </row>
    <row r="204" spans="2:10" s="61" customFormat="1" outlineLevel="2" x14ac:dyDescent="0.35">
      <c r="B204" s="51" t="s">
        <v>326</v>
      </c>
      <c r="C204" s="62" t="s">
        <v>194</v>
      </c>
      <c r="D204" s="63" t="s">
        <v>97</v>
      </c>
      <c r="E204" s="88">
        <v>3300</v>
      </c>
      <c r="F204" s="65"/>
      <c r="G204" s="66">
        <f t="shared" si="9"/>
        <v>0</v>
      </c>
      <c r="H204" s="60"/>
      <c r="I204" s="60"/>
    </row>
    <row r="205" spans="2:10" s="61" customFormat="1" outlineLevel="2" x14ac:dyDescent="0.35">
      <c r="B205" s="51" t="s">
        <v>529</v>
      </c>
      <c r="C205" s="62" t="s">
        <v>195</v>
      </c>
      <c r="D205" s="63" t="s">
        <v>97</v>
      </c>
      <c r="E205" s="88">
        <v>160</v>
      </c>
      <c r="F205" s="65"/>
      <c r="G205" s="66">
        <f t="shared" si="9"/>
        <v>0</v>
      </c>
      <c r="H205" s="60"/>
      <c r="I205" s="60"/>
    </row>
    <row r="206" spans="2:10" s="61" customFormat="1" outlineLevel="2" x14ac:dyDescent="0.35">
      <c r="B206" s="51" t="s">
        <v>530</v>
      </c>
      <c r="C206" s="62" t="s">
        <v>196</v>
      </c>
      <c r="D206" s="63" t="s">
        <v>97</v>
      </c>
      <c r="E206" s="88">
        <v>3900</v>
      </c>
      <c r="F206" s="65"/>
      <c r="G206" s="66">
        <f t="shared" si="9"/>
        <v>0</v>
      </c>
      <c r="H206" s="60"/>
      <c r="I206" s="60"/>
    </row>
    <row r="207" spans="2:10" s="61" customFormat="1" outlineLevel="2" x14ac:dyDescent="0.35">
      <c r="B207" s="51" t="s">
        <v>531</v>
      </c>
      <c r="C207" s="62" t="s">
        <v>197</v>
      </c>
      <c r="D207" s="63" t="s">
        <v>97</v>
      </c>
      <c r="E207" s="88">
        <v>5300</v>
      </c>
      <c r="F207" s="65"/>
      <c r="G207" s="66">
        <f t="shared" si="9"/>
        <v>0</v>
      </c>
      <c r="H207" s="60"/>
      <c r="I207" s="60"/>
    </row>
    <row r="208" spans="2:10" s="61" customFormat="1" outlineLevel="2" x14ac:dyDescent="0.35">
      <c r="B208" s="51" t="s">
        <v>532</v>
      </c>
      <c r="C208" s="62" t="s">
        <v>198</v>
      </c>
      <c r="D208" s="63" t="s">
        <v>97</v>
      </c>
      <c r="E208" s="88">
        <v>800</v>
      </c>
      <c r="F208" s="65"/>
      <c r="G208" s="66">
        <f t="shared" si="9"/>
        <v>0</v>
      </c>
      <c r="H208" s="60"/>
      <c r="I208" s="60"/>
    </row>
    <row r="209" spans="2:9" s="61" customFormat="1" outlineLevel="2" x14ac:dyDescent="0.35">
      <c r="B209" s="51" t="s">
        <v>533</v>
      </c>
      <c r="C209" s="62" t="s">
        <v>199</v>
      </c>
      <c r="D209" s="63" t="s">
        <v>97</v>
      </c>
      <c r="E209" s="88">
        <v>800</v>
      </c>
      <c r="F209" s="65"/>
      <c r="G209" s="66">
        <f t="shared" si="9"/>
        <v>0</v>
      </c>
      <c r="H209" s="60"/>
      <c r="I209" s="60"/>
    </row>
    <row r="210" spans="2:9" s="61" customFormat="1" outlineLevel="2" x14ac:dyDescent="0.35">
      <c r="B210" s="51" t="s">
        <v>534</v>
      </c>
      <c r="C210" s="62" t="s">
        <v>191</v>
      </c>
      <c r="D210" s="63" t="s">
        <v>97</v>
      </c>
      <c r="E210" s="88">
        <v>320</v>
      </c>
      <c r="F210" s="65"/>
      <c r="G210" s="66">
        <f t="shared" si="9"/>
        <v>0</v>
      </c>
      <c r="H210" s="60"/>
      <c r="I210" s="60"/>
    </row>
    <row r="211" spans="2:9" s="61" customFormat="1" ht="25" outlineLevel="2" x14ac:dyDescent="0.35">
      <c r="B211" s="51" t="s">
        <v>535</v>
      </c>
      <c r="C211" s="62" t="s">
        <v>722</v>
      </c>
      <c r="D211" s="63" t="s">
        <v>97</v>
      </c>
      <c r="E211" s="88">
        <v>320</v>
      </c>
      <c r="F211" s="65"/>
      <c r="G211" s="66">
        <f t="shared" si="9"/>
        <v>0</v>
      </c>
      <c r="H211" s="60"/>
      <c r="I211" s="60"/>
    </row>
    <row r="212" spans="2:9" s="61" customFormat="1" outlineLevel="2" x14ac:dyDescent="0.35">
      <c r="B212" s="51" t="s">
        <v>536</v>
      </c>
      <c r="C212" s="62" t="s">
        <v>337</v>
      </c>
      <c r="D212" s="63" t="s">
        <v>97</v>
      </c>
      <c r="E212" s="88">
        <v>120</v>
      </c>
      <c r="F212" s="65"/>
      <c r="G212" s="66">
        <f t="shared" si="9"/>
        <v>0</v>
      </c>
      <c r="H212" s="60"/>
      <c r="I212" s="60"/>
    </row>
    <row r="213" spans="2:9" s="61" customFormat="1" outlineLevel="2" x14ac:dyDescent="0.35">
      <c r="B213" s="51" t="s">
        <v>537</v>
      </c>
      <c r="C213" s="62" t="s">
        <v>338</v>
      </c>
      <c r="D213" s="63" t="s">
        <v>97</v>
      </c>
      <c r="E213" s="88">
        <f>80*4+640+200</f>
        <v>1160</v>
      </c>
      <c r="F213" s="65"/>
      <c r="G213" s="66">
        <f t="shared" si="9"/>
        <v>0</v>
      </c>
      <c r="H213" s="60"/>
      <c r="I213" s="60"/>
    </row>
    <row r="214" spans="2:9" s="61" customFormat="1" outlineLevel="2" x14ac:dyDescent="0.35">
      <c r="B214" s="51" t="s">
        <v>538</v>
      </c>
      <c r="C214" s="62" t="s">
        <v>339</v>
      </c>
      <c r="D214" s="63" t="s">
        <v>97</v>
      </c>
      <c r="E214" s="88">
        <v>300</v>
      </c>
      <c r="F214" s="65"/>
      <c r="G214" s="66">
        <f t="shared" si="9"/>
        <v>0</v>
      </c>
      <c r="H214" s="60"/>
      <c r="I214" s="60"/>
    </row>
    <row r="215" spans="2:9" s="61" customFormat="1" outlineLevel="2" x14ac:dyDescent="0.35">
      <c r="B215" s="51" t="s">
        <v>539</v>
      </c>
      <c r="C215" s="62" t="s">
        <v>333</v>
      </c>
      <c r="D215" s="63" t="s">
        <v>97</v>
      </c>
      <c r="E215" s="88">
        <v>200</v>
      </c>
      <c r="F215" s="65"/>
      <c r="G215" s="66">
        <f t="shared" si="9"/>
        <v>0</v>
      </c>
      <c r="H215" s="60"/>
      <c r="I215" s="60"/>
    </row>
    <row r="216" spans="2:9" s="61" customFormat="1" outlineLevel="2" x14ac:dyDescent="0.35">
      <c r="B216" s="51" t="s">
        <v>540</v>
      </c>
      <c r="C216" s="62" t="s">
        <v>334</v>
      </c>
      <c r="D216" s="63" t="s">
        <v>97</v>
      </c>
      <c r="E216" s="88">
        <v>200</v>
      </c>
      <c r="F216" s="65"/>
      <c r="G216" s="66">
        <f t="shared" si="9"/>
        <v>0</v>
      </c>
      <c r="H216" s="60"/>
      <c r="I216" s="60"/>
    </row>
    <row r="217" spans="2:9" s="61" customFormat="1" outlineLevel="2" x14ac:dyDescent="0.35">
      <c r="B217" s="51" t="s">
        <v>541</v>
      </c>
      <c r="C217" s="62" t="s">
        <v>723</v>
      </c>
      <c r="D217" s="63" t="s">
        <v>19</v>
      </c>
      <c r="E217" s="88">
        <v>1</v>
      </c>
      <c r="F217" s="65"/>
      <c r="G217" s="66">
        <f t="shared" si="9"/>
        <v>0</v>
      </c>
      <c r="H217" s="60"/>
      <c r="I217" s="60"/>
    </row>
    <row r="218" spans="2:9" s="61" customFormat="1" outlineLevel="1" x14ac:dyDescent="0.35">
      <c r="B218" s="51" t="s">
        <v>39</v>
      </c>
      <c r="C218" s="52" t="s">
        <v>29</v>
      </c>
      <c r="D218" s="53"/>
      <c r="E218" s="87"/>
      <c r="F218" s="87"/>
      <c r="G218" s="54">
        <f>G219+G229+G238+G248+G258+G269</f>
        <v>0</v>
      </c>
      <c r="H218" s="60"/>
    </row>
    <row r="219" spans="2:9" s="61" customFormat="1" outlineLevel="1" x14ac:dyDescent="0.35">
      <c r="B219" s="51" t="s">
        <v>40</v>
      </c>
      <c r="C219" s="52" t="s">
        <v>232</v>
      </c>
      <c r="D219" s="53"/>
      <c r="E219" s="87"/>
      <c r="F219" s="87"/>
      <c r="G219" s="54">
        <f>SUM(G220:G228)</f>
        <v>0</v>
      </c>
      <c r="H219" s="60"/>
    </row>
    <row r="220" spans="2:9" s="61" customFormat="1" outlineLevel="2" x14ac:dyDescent="0.35">
      <c r="B220" s="51" t="s">
        <v>542</v>
      </c>
      <c r="C220" s="62" t="s">
        <v>246</v>
      </c>
      <c r="D220" s="63" t="s">
        <v>16</v>
      </c>
      <c r="E220" s="88">
        <v>1</v>
      </c>
      <c r="F220" s="65"/>
      <c r="G220" s="66">
        <f t="shared" ref="G220:G228" si="10">E220*F220</f>
        <v>0</v>
      </c>
      <c r="H220" s="60"/>
    </row>
    <row r="221" spans="2:9" s="73" customFormat="1" ht="37.5" outlineLevel="2" x14ac:dyDescent="0.35">
      <c r="B221" s="51" t="s">
        <v>543</v>
      </c>
      <c r="C221" s="62" t="s">
        <v>344</v>
      </c>
      <c r="D221" s="63" t="s">
        <v>16</v>
      </c>
      <c r="E221" s="88">
        <v>1</v>
      </c>
      <c r="F221" s="65"/>
      <c r="G221" s="66">
        <f t="shared" si="10"/>
        <v>0</v>
      </c>
      <c r="H221" s="72"/>
    </row>
    <row r="222" spans="2:9" s="61" customFormat="1" ht="37.5" outlineLevel="2" x14ac:dyDescent="0.35">
      <c r="B222" s="51" t="s">
        <v>544</v>
      </c>
      <c r="C222" s="62" t="s">
        <v>345</v>
      </c>
      <c r="D222" s="63" t="s">
        <v>16</v>
      </c>
      <c r="E222" s="88">
        <v>1</v>
      </c>
      <c r="F222" s="65"/>
      <c r="G222" s="66">
        <f t="shared" si="10"/>
        <v>0</v>
      </c>
      <c r="H222" s="60"/>
    </row>
    <row r="223" spans="2:9" s="61" customFormat="1" outlineLevel="2" x14ac:dyDescent="0.35">
      <c r="B223" s="51" t="s">
        <v>545</v>
      </c>
      <c r="C223" s="62" t="s">
        <v>695</v>
      </c>
      <c r="D223" s="63" t="s">
        <v>16</v>
      </c>
      <c r="E223" s="88">
        <v>1</v>
      </c>
      <c r="F223" s="65"/>
      <c r="G223" s="66">
        <f t="shared" si="10"/>
        <v>0</v>
      </c>
      <c r="H223" s="60"/>
    </row>
    <row r="224" spans="2:9" s="61" customFormat="1" outlineLevel="2" x14ac:dyDescent="0.35">
      <c r="B224" s="51" t="s">
        <v>546</v>
      </c>
      <c r="C224" s="62" t="s">
        <v>696</v>
      </c>
      <c r="D224" s="63" t="s">
        <v>16</v>
      </c>
      <c r="E224" s="88">
        <v>1</v>
      </c>
      <c r="F224" s="65"/>
      <c r="G224" s="66">
        <f t="shared" si="10"/>
        <v>0</v>
      </c>
      <c r="H224" s="60"/>
    </row>
    <row r="225" spans="2:8" s="61" customFormat="1" outlineLevel="2" x14ac:dyDescent="0.35">
      <c r="B225" s="51" t="s">
        <v>547</v>
      </c>
      <c r="C225" s="62" t="s">
        <v>697</v>
      </c>
      <c r="D225" s="63" t="s">
        <v>16</v>
      </c>
      <c r="E225" s="88">
        <v>1</v>
      </c>
      <c r="F225" s="65"/>
      <c r="G225" s="66">
        <f t="shared" si="10"/>
        <v>0</v>
      </c>
      <c r="H225" s="60"/>
    </row>
    <row r="226" spans="2:8" s="61" customFormat="1" outlineLevel="2" x14ac:dyDescent="0.35">
      <c r="B226" s="51" t="s">
        <v>548</v>
      </c>
      <c r="C226" s="62" t="s">
        <v>698</v>
      </c>
      <c r="D226" s="63" t="s">
        <v>16</v>
      </c>
      <c r="E226" s="88">
        <v>1</v>
      </c>
      <c r="F226" s="65"/>
      <c r="G226" s="66">
        <f t="shared" si="10"/>
        <v>0</v>
      </c>
      <c r="H226" s="60"/>
    </row>
    <row r="227" spans="2:8" s="61" customFormat="1" outlineLevel="2" x14ac:dyDescent="0.35">
      <c r="B227" s="51" t="s">
        <v>549</v>
      </c>
      <c r="C227" s="62" t="s">
        <v>247</v>
      </c>
      <c r="D227" s="63" t="s">
        <v>16</v>
      </c>
      <c r="E227" s="88">
        <v>1</v>
      </c>
      <c r="F227" s="65"/>
      <c r="G227" s="66">
        <f t="shared" si="10"/>
        <v>0</v>
      </c>
      <c r="H227" s="60"/>
    </row>
    <row r="228" spans="2:8" s="61" customFormat="1" outlineLevel="2" x14ac:dyDescent="0.35">
      <c r="B228" s="51" t="s">
        <v>550</v>
      </c>
      <c r="C228" s="62" t="s">
        <v>248</v>
      </c>
      <c r="D228" s="63" t="s">
        <v>16</v>
      </c>
      <c r="E228" s="88">
        <v>1</v>
      </c>
      <c r="F228" s="65"/>
      <c r="G228" s="66">
        <f t="shared" si="10"/>
        <v>0</v>
      </c>
      <c r="H228" s="60"/>
    </row>
    <row r="229" spans="2:8" s="61" customFormat="1" outlineLevel="1" x14ac:dyDescent="0.35">
      <c r="B229" s="51" t="s">
        <v>40</v>
      </c>
      <c r="C229" s="52" t="s">
        <v>231</v>
      </c>
      <c r="D229" s="53"/>
      <c r="E229" s="88"/>
      <c r="F229" s="87"/>
      <c r="G229" s="54">
        <f>SUM(G230:G237)</f>
        <v>0</v>
      </c>
      <c r="H229" s="60"/>
    </row>
    <row r="230" spans="2:8" s="61" customFormat="1" outlineLevel="2" x14ac:dyDescent="0.35">
      <c r="B230" s="51" t="s">
        <v>732</v>
      </c>
      <c r="C230" s="62" t="s">
        <v>249</v>
      </c>
      <c r="D230" s="63" t="s">
        <v>16</v>
      </c>
      <c r="E230" s="88">
        <v>1</v>
      </c>
      <c r="F230" s="65"/>
      <c r="G230" s="66">
        <f t="shared" ref="G230:G237" si="11">E230*F230</f>
        <v>0</v>
      </c>
      <c r="H230" s="60"/>
    </row>
    <row r="231" spans="2:8" s="73" customFormat="1" ht="50" outlineLevel="2" x14ac:dyDescent="0.35">
      <c r="B231" s="51" t="s">
        <v>733</v>
      </c>
      <c r="C231" s="62" t="s">
        <v>699</v>
      </c>
      <c r="D231" s="63" t="s">
        <v>16</v>
      </c>
      <c r="E231" s="88">
        <v>1</v>
      </c>
      <c r="F231" s="65"/>
      <c r="G231" s="66">
        <f t="shared" si="11"/>
        <v>0</v>
      </c>
      <c r="H231" s="72"/>
    </row>
    <row r="232" spans="2:8" s="61" customFormat="1" ht="50" outlineLevel="2" x14ac:dyDescent="0.35">
      <c r="B232" s="51" t="s">
        <v>734</v>
      </c>
      <c r="C232" s="62" t="s">
        <v>700</v>
      </c>
      <c r="D232" s="63" t="s">
        <v>16</v>
      </c>
      <c r="E232" s="88">
        <v>1</v>
      </c>
      <c r="F232" s="65"/>
      <c r="G232" s="66">
        <f t="shared" si="11"/>
        <v>0</v>
      </c>
      <c r="H232" s="60"/>
    </row>
    <row r="233" spans="2:8" s="61" customFormat="1" outlineLevel="2" x14ac:dyDescent="0.35">
      <c r="B233" s="51" t="s">
        <v>735</v>
      </c>
      <c r="C233" s="62" t="s">
        <v>692</v>
      </c>
      <c r="D233" s="63" t="s">
        <v>16</v>
      </c>
      <c r="E233" s="88">
        <v>1</v>
      </c>
      <c r="F233" s="65"/>
      <c r="G233" s="66">
        <f t="shared" si="11"/>
        <v>0</v>
      </c>
      <c r="H233" s="60"/>
    </row>
    <row r="234" spans="2:8" s="61" customFormat="1" outlineLevel="2" x14ac:dyDescent="0.35">
      <c r="B234" s="51" t="s">
        <v>736</v>
      </c>
      <c r="C234" s="62" t="s">
        <v>693</v>
      </c>
      <c r="D234" s="63" t="s">
        <v>16</v>
      </c>
      <c r="E234" s="88">
        <v>1</v>
      </c>
      <c r="F234" s="65"/>
      <c r="G234" s="66">
        <f t="shared" si="11"/>
        <v>0</v>
      </c>
      <c r="H234" s="60"/>
    </row>
    <row r="235" spans="2:8" s="61" customFormat="1" outlineLevel="2" x14ac:dyDescent="0.35">
      <c r="B235" s="51" t="s">
        <v>737</v>
      </c>
      <c r="C235" s="62" t="s">
        <v>694</v>
      </c>
      <c r="D235" s="63" t="s">
        <v>16</v>
      </c>
      <c r="E235" s="88">
        <v>1</v>
      </c>
      <c r="F235" s="65"/>
      <c r="G235" s="66">
        <f t="shared" si="11"/>
        <v>0</v>
      </c>
      <c r="H235" s="60"/>
    </row>
    <row r="236" spans="2:8" s="61" customFormat="1" outlineLevel="2" x14ac:dyDescent="0.35">
      <c r="B236" s="51" t="s">
        <v>738</v>
      </c>
      <c r="C236" s="62" t="s">
        <v>250</v>
      </c>
      <c r="D236" s="63" t="s">
        <v>16</v>
      </c>
      <c r="E236" s="88">
        <v>1</v>
      </c>
      <c r="F236" s="65"/>
      <c r="G236" s="66">
        <f t="shared" si="11"/>
        <v>0</v>
      </c>
      <c r="H236" s="60"/>
    </row>
    <row r="237" spans="2:8" s="61" customFormat="1" outlineLevel="2" x14ac:dyDescent="0.35">
      <c r="B237" s="51" t="s">
        <v>739</v>
      </c>
      <c r="C237" s="62" t="s">
        <v>251</v>
      </c>
      <c r="D237" s="63" t="s">
        <v>16</v>
      </c>
      <c r="E237" s="88">
        <v>1</v>
      </c>
      <c r="F237" s="65"/>
      <c r="G237" s="66">
        <f t="shared" si="11"/>
        <v>0</v>
      </c>
      <c r="H237" s="60"/>
    </row>
    <row r="238" spans="2:8" s="61" customFormat="1" outlineLevel="1" x14ac:dyDescent="0.35">
      <c r="B238" s="51" t="s">
        <v>41</v>
      </c>
      <c r="C238" s="52" t="s">
        <v>236</v>
      </c>
      <c r="D238" s="53"/>
      <c r="E238" s="88"/>
      <c r="F238" s="87"/>
      <c r="G238" s="54">
        <f>SUM(G239:G247)</f>
        <v>0</v>
      </c>
      <c r="H238" s="60"/>
    </row>
    <row r="239" spans="2:8" s="61" customFormat="1" outlineLevel="2" x14ac:dyDescent="0.35">
      <c r="B239" s="51" t="s">
        <v>551</v>
      </c>
      <c r="C239" s="62" t="s">
        <v>253</v>
      </c>
      <c r="D239" s="63" t="s">
        <v>16</v>
      </c>
      <c r="E239" s="88">
        <v>1</v>
      </c>
      <c r="F239" s="65"/>
      <c r="G239" s="66">
        <f t="shared" ref="G239:G247" si="12">E239*F239</f>
        <v>0</v>
      </c>
      <c r="H239" s="60"/>
    </row>
    <row r="240" spans="2:8" s="73" customFormat="1" ht="50" outlineLevel="2" x14ac:dyDescent="0.35">
      <c r="B240" s="51" t="s">
        <v>552</v>
      </c>
      <c r="C240" s="62" t="s">
        <v>701</v>
      </c>
      <c r="D240" s="63" t="s">
        <v>16</v>
      </c>
      <c r="E240" s="88">
        <v>1</v>
      </c>
      <c r="F240" s="65"/>
      <c r="G240" s="66">
        <f t="shared" si="12"/>
        <v>0</v>
      </c>
      <c r="H240" s="72"/>
    </row>
    <row r="241" spans="2:8" s="61" customFormat="1" ht="50" outlineLevel="2" x14ac:dyDescent="0.35">
      <c r="B241" s="51" t="s">
        <v>553</v>
      </c>
      <c r="C241" s="62" t="s">
        <v>702</v>
      </c>
      <c r="D241" s="63" t="s">
        <v>16</v>
      </c>
      <c r="E241" s="88">
        <v>1</v>
      </c>
      <c r="F241" s="65"/>
      <c r="G241" s="66">
        <f t="shared" si="12"/>
        <v>0</v>
      </c>
      <c r="H241" s="60"/>
    </row>
    <row r="242" spans="2:8" s="61" customFormat="1" outlineLevel="2" x14ac:dyDescent="0.35">
      <c r="B242" s="51" t="s">
        <v>554</v>
      </c>
      <c r="C242" s="62" t="s">
        <v>688</v>
      </c>
      <c r="D242" s="63" t="s">
        <v>16</v>
      </c>
      <c r="E242" s="88">
        <v>1</v>
      </c>
      <c r="F242" s="65"/>
      <c r="G242" s="66">
        <f t="shared" si="12"/>
        <v>0</v>
      </c>
      <c r="H242" s="60"/>
    </row>
    <row r="243" spans="2:8" s="61" customFormat="1" outlineLevel="2" x14ac:dyDescent="0.35">
      <c r="B243" s="51" t="s">
        <v>555</v>
      </c>
      <c r="C243" s="62" t="s">
        <v>689</v>
      </c>
      <c r="D243" s="63" t="s">
        <v>16</v>
      </c>
      <c r="E243" s="88">
        <v>1</v>
      </c>
      <c r="F243" s="65"/>
      <c r="G243" s="66">
        <f t="shared" si="12"/>
        <v>0</v>
      </c>
      <c r="H243" s="60"/>
    </row>
    <row r="244" spans="2:8" s="61" customFormat="1" outlineLevel="2" x14ac:dyDescent="0.35">
      <c r="B244" s="51" t="s">
        <v>556</v>
      </c>
      <c r="C244" s="62" t="s">
        <v>690</v>
      </c>
      <c r="D244" s="63" t="s">
        <v>16</v>
      </c>
      <c r="E244" s="88">
        <v>1</v>
      </c>
      <c r="F244" s="65"/>
      <c r="G244" s="66">
        <f t="shared" si="12"/>
        <v>0</v>
      </c>
      <c r="H244" s="60"/>
    </row>
    <row r="245" spans="2:8" s="61" customFormat="1" outlineLevel="2" x14ac:dyDescent="0.35">
      <c r="B245" s="51" t="s">
        <v>557</v>
      </c>
      <c r="C245" s="62" t="s">
        <v>691</v>
      </c>
      <c r="D245" s="63" t="s">
        <v>16</v>
      </c>
      <c r="E245" s="88">
        <v>1</v>
      </c>
      <c r="F245" s="65"/>
      <c r="G245" s="66">
        <f t="shared" si="12"/>
        <v>0</v>
      </c>
      <c r="H245" s="60"/>
    </row>
    <row r="246" spans="2:8" s="61" customFormat="1" outlineLevel="2" x14ac:dyDescent="0.35">
      <c r="B246" s="51" t="s">
        <v>558</v>
      </c>
      <c r="C246" s="62" t="s">
        <v>254</v>
      </c>
      <c r="D246" s="63" t="s">
        <v>16</v>
      </c>
      <c r="E246" s="88">
        <v>1</v>
      </c>
      <c r="F246" s="65"/>
      <c r="G246" s="66">
        <f t="shared" si="12"/>
        <v>0</v>
      </c>
      <c r="H246" s="60"/>
    </row>
    <row r="247" spans="2:8" s="61" customFormat="1" outlineLevel="2" x14ac:dyDescent="0.35">
      <c r="B247" s="51" t="s">
        <v>559</v>
      </c>
      <c r="C247" s="62" t="s">
        <v>255</v>
      </c>
      <c r="D247" s="63" t="s">
        <v>16</v>
      </c>
      <c r="E247" s="88">
        <v>1</v>
      </c>
      <c r="F247" s="65"/>
      <c r="G247" s="66">
        <f t="shared" si="12"/>
        <v>0</v>
      </c>
      <c r="H247" s="60"/>
    </row>
    <row r="248" spans="2:8" s="61" customFormat="1" outlineLevel="1" x14ac:dyDescent="0.35">
      <c r="B248" s="51" t="s">
        <v>560</v>
      </c>
      <c r="C248" s="52" t="s">
        <v>237</v>
      </c>
      <c r="D248" s="53"/>
      <c r="E248" s="88"/>
      <c r="F248" s="87"/>
      <c r="G248" s="54">
        <f>SUM(G249:G257)</f>
        <v>0</v>
      </c>
      <c r="H248" s="60"/>
    </row>
    <row r="249" spans="2:8" s="61" customFormat="1" outlineLevel="2" x14ac:dyDescent="0.35">
      <c r="B249" s="51" t="s">
        <v>561</v>
      </c>
      <c r="C249" s="62" t="s">
        <v>252</v>
      </c>
      <c r="D249" s="63" t="s">
        <v>16</v>
      </c>
      <c r="E249" s="88">
        <v>1</v>
      </c>
      <c r="F249" s="65"/>
      <c r="G249" s="66">
        <f t="shared" ref="G249:G257" si="13">E249*F249</f>
        <v>0</v>
      </c>
      <c r="H249" s="60"/>
    </row>
    <row r="250" spans="2:8" s="73" customFormat="1" ht="50" outlineLevel="2" x14ac:dyDescent="0.35">
      <c r="B250" s="51" t="s">
        <v>562</v>
      </c>
      <c r="C250" s="62" t="s">
        <v>703</v>
      </c>
      <c r="D250" s="63" t="s">
        <v>16</v>
      </c>
      <c r="E250" s="88">
        <v>1</v>
      </c>
      <c r="F250" s="65"/>
      <c r="G250" s="66">
        <f t="shared" si="13"/>
        <v>0</v>
      </c>
      <c r="H250" s="72"/>
    </row>
    <row r="251" spans="2:8" s="61" customFormat="1" ht="50" outlineLevel="2" x14ac:dyDescent="0.35">
      <c r="B251" s="51" t="s">
        <v>563</v>
      </c>
      <c r="C251" s="62" t="s">
        <v>704</v>
      </c>
      <c r="D251" s="63" t="s">
        <v>16</v>
      </c>
      <c r="E251" s="88">
        <v>1</v>
      </c>
      <c r="F251" s="65"/>
      <c r="G251" s="66">
        <f t="shared" si="13"/>
        <v>0</v>
      </c>
      <c r="H251" s="60"/>
    </row>
    <row r="252" spans="2:8" s="61" customFormat="1" outlineLevel="2" x14ac:dyDescent="0.35">
      <c r="B252" s="51" t="s">
        <v>564</v>
      </c>
      <c r="C252" s="62" t="s">
        <v>684</v>
      </c>
      <c r="D252" s="63" t="s">
        <v>16</v>
      </c>
      <c r="E252" s="88">
        <v>1</v>
      </c>
      <c r="F252" s="65"/>
      <c r="G252" s="66">
        <f t="shared" si="13"/>
        <v>0</v>
      </c>
      <c r="H252" s="60"/>
    </row>
    <row r="253" spans="2:8" s="61" customFormat="1" outlineLevel="2" x14ac:dyDescent="0.35">
      <c r="B253" s="51" t="s">
        <v>565</v>
      </c>
      <c r="C253" s="62" t="s">
        <v>685</v>
      </c>
      <c r="D253" s="63" t="s">
        <v>16</v>
      </c>
      <c r="E253" s="88">
        <v>1</v>
      </c>
      <c r="F253" s="65"/>
      <c r="G253" s="66">
        <f t="shared" si="13"/>
        <v>0</v>
      </c>
      <c r="H253" s="60"/>
    </row>
    <row r="254" spans="2:8" s="61" customFormat="1" outlineLevel="2" x14ac:dyDescent="0.35">
      <c r="B254" s="51" t="s">
        <v>566</v>
      </c>
      <c r="C254" s="62" t="s">
        <v>686</v>
      </c>
      <c r="D254" s="63" t="s">
        <v>16</v>
      </c>
      <c r="E254" s="88">
        <v>1</v>
      </c>
      <c r="F254" s="65"/>
      <c r="G254" s="66">
        <f t="shared" si="13"/>
        <v>0</v>
      </c>
      <c r="H254" s="60"/>
    </row>
    <row r="255" spans="2:8" s="61" customFormat="1" outlineLevel="2" x14ac:dyDescent="0.35">
      <c r="B255" s="51" t="s">
        <v>567</v>
      </c>
      <c r="C255" s="62" t="s">
        <v>687</v>
      </c>
      <c r="D255" s="63" t="s">
        <v>16</v>
      </c>
      <c r="E255" s="88">
        <v>1</v>
      </c>
      <c r="F255" s="65"/>
      <c r="G255" s="66">
        <f t="shared" si="13"/>
        <v>0</v>
      </c>
      <c r="H255" s="60"/>
    </row>
    <row r="256" spans="2:8" s="61" customFormat="1" outlineLevel="2" x14ac:dyDescent="0.35">
      <c r="B256" s="51" t="s">
        <v>568</v>
      </c>
      <c r="C256" s="62" t="s">
        <v>256</v>
      </c>
      <c r="D256" s="63" t="s">
        <v>16</v>
      </c>
      <c r="E256" s="88">
        <v>1</v>
      </c>
      <c r="F256" s="65"/>
      <c r="G256" s="66">
        <f t="shared" si="13"/>
        <v>0</v>
      </c>
      <c r="H256" s="60"/>
    </row>
    <row r="257" spans="2:8" s="61" customFormat="1" outlineLevel="2" x14ac:dyDescent="0.35">
      <c r="B257" s="51" t="s">
        <v>569</v>
      </c>
      <c r="C257" s="62" t="s">
        <v>257</v>
      </c>
      <c r="D257" s="63" t="s">
        <v>16</v>
      </c>
      <c r="E257" s="88">
        <v>1</v>
      </c>
      <c r="F257" s="65"/>
      <c r="G257" s="66">
        <f t="shared" si="13"/>
        <v>0</v>
      </c>
      <c r="H257" s="60"/>
    </row>
    <row r="258" spans="2:8" s="61" customFormat="1" outlineLevel="1" x14ac:dyDescent="0.35">
      <c r="B258" s="51" t="s">
        <v>570</v>
      </c>
      <c r="C258" s="52" t="s">
        <v>258</v>
      </c>
      <c r="D258" s="53"/>
      <c r="E258" s="88"/>
      <c r="F258" s="87"/>
      <c r="G258" s="54">
        <f>SUM(G259:G268)</f>
        <v>0</v>
      </c>
      <c r="H258" s="60"/>
    </row>
    <row r="259" spans="2:8" s="61" customFormat="1" outlineLevel="2" x14ac:dyDescent="0.35">
      <c r="B259" s="51" t="s">
        <v>571</v>
      </c>
      <c r="C259" s="62" t="s">
        <v>259</v>
      </c>
      <c r="D259" s="63" t="s">
        <v>16</v>
      </c>
      <c r="E259" s="88">
        <v>1</v>
      </c>
      <c r="F259" s="65"/>
      <c r="G259" s="66">
        <f t="shared" ref="G259:G268" si="14">E259*F259</f>
        <v>0</v>
      </c>
      <c r="H259" s="60"/>
    </row>
    <row r="260" spans="2:8" s="61" customFormat="1" outlineLevel="2" x14ac:dyDescent="0.35">
      <c r="B260" s="51" t="s">
        <v>572</v>
      </c>
      <c r="C260" s="62" t="s">
        <v>260</v>
      </c>
      <c r="D260" s="63" t="s">
        <v>16</v>
      </c>
      <c r="E260" s="88">
        <v>1</v>
      </c>
      <c r="F260" s="65"/>
      <c r="G260" s="66">
        <f t="shared" si="14"/>
        <v>0</v>
      </c>
      <c r="H260" s="60"/>
    </row>
    <row r="261" spans="2:8" s="61" customFormat="1" outlineLevel="2" x14ac:dyDescent="0.35">
      <c r="B261" s="51" t="s">
        <v>573</v>
      </c>
      <c r="C261" s="62" t="s">
        <v>329</v>
      </c>
      <c r="D261" s="63" t="s">
        <v>16</v>
      </c>
      <c r="E261" s="88">
        <v>1</v>
      </c>
      <c r="F261" s="65"/>
      <c r="G261" s="66">
        <f t="shared" si="14"/>
        <v>0</v>
      </c>
      <c r="H261" s="60"/>
    </row>
    <row r="262" spans="2:8" s="61" customFormat="1" outlineLevel="2" x14ac:dyDescent="0.35">
      <c r="B262" s="51" t="s">
        <v>574</v>
      </c>
      <c r="C262" s="62" t="s">
        <v>329</v>
      </c>
      <c r="D262" s="63" t="s">
        <v>16</v>
      </c>
      <c r="E262" s="88">
        <v>1</v>
      </c>
      <c r="F262" s="65"/>
      <c r="G262" s="66">
        <f t="shared" si="14"/>
        <v>0</v>
      </c>
      <c r="H262" s="60"/>
    </row>
    <row r="263" spans="2:8" s="61" customFormat="1" outlineLevel="2" x14ac:dyDescent="0.35">
      <c r="B263" s="51" t="s">
        <v>575</v>
      </c>
      <c r="C263" s="62" t="s">
        <v>335</v>
      </c>
      <c r="D263" s="63" t="s">
        <v>16</v>
      </c>
      <c r="E263" s="88">
        <v>1</v>
      </c>
      <c r="F263" s="65"/>
      <c r="G263" s="66">
        <f t="shared" si="14"/>
        <v>0</v>
      </c>
      <c r="H263" s="60"/>
    </row>
    <row r="264" spans="2:8" s="61" customFormat="1" outlineLevel="2" x14ac:dyDescent="0.35">
      <c r="B264" s="51" t="s">
        <v>576</v>
      </c>
      <c r="C264" s="62" t="s">
        <v>681</v>
      </c>
      <c r="D264" s="63" t="s">
        <v>16</v>
      </c>
      <c r="E264" s="88">
        <v>1</v>
      </c>
      <c r="F264" s="65"/>
      <c r="G264" s="66">
        <f t="shared" si="14"/>
        <v>0</v>
      </c>
      <c r="H264" s="60"/>
    </row>
    <row r="265" spans="2:8" s="61" customFormat="1" outlineLevel="2" x14ac:dyDescent="0.35">
      <c r="B265" s="51" t="s">
        <v>577</v>
      </c>
      <c r="C265" s="62" t="s">
        <v>682</v>
      </c>
      <c r="D265" s="63" t="s">
        <v>16</v>
      </c>
      <c r="E265" s="88">
        <v>1</v>
      </c>
      <c r="F265" s="65"/>
      <c r="G265" s="66">
        <f t="shared" si="14"/>
        <v>0</v>
      </c>
      <c r="H265" s="60"/>
    </row>
    <row r="266" spans="2:8" s="61" customFormat="1" outlineLevel="2" x14ac:dyDescent="0.35">
      <c r="B266" s="51" t="s">
        <v>578</v>
      </c>
      <c r="C266" s="62" t="s">
        <v>683</v>
      </c>
      <c r="D266" s="63" t="s">
        <v>16</v>
      </c>
      <c r="E266" s="88">
        <v>1</v>
      </c>
      <c r="F266" s="65"/>
      <c r="G266" s="66">
        <f t="shared" si="14"/>
        <v>0</v>
      </c>
      <c r="H266" s="60"/>
    </row>
    <row r="267" spans="2:8" s="61" customFormat="1" outlineLevel="2" x14ac:dyDescent="0.35">
      <c r="B267" s="51" t="s">
        <v>579</v>
      </c>
      <c r="C267" s="67" t="s">
        <v>278</v>
      </c>
      <c r="D267" s="63" t="s">
        <v>16</v>
      </c>
      <c r="E267" s="88">
        <v>1</v>
      </c>
      <c r="F267" s="65"/>
      <c r="G267" s="66">
        <f t="shared" si="14"/>
        <v>0</v>
      </c>
      <c r="H267" s="60"/>
    </row>
    <row r="268" spans="2:8" s="61" customFormat="1" outlineLevel="2" x14ac:dyDescent="0.35">
      <c r="B268" s="51" t="s">
        <v>580</v>
      </c>
      <c r="C268" s="67" t="s">
        <v>277</v>
      </c>
      <c r="D268" s="63" t="s">
        <v>16</v>
      </c>
      <c r="E268" s="88">
        <v>1</v>
      </c>
      <c r="F268" s="65"/>
      <c r="G268" s="66">
        <f t="shared" si="14"/>
        <v>0</v>
      </c>
      <c r="H268" s="60"/>
    </row>
    <row r="269" spans="2:8" s="61" customFormat="1" outlineLevel="1" x14ac:dyDescent="0.35">
      <c r="B269" s="51" t="s">
        <v>581</v>
      </c>
      <c r="C269" s="52" t="s">
        <v>261</v>
      </c>
      <c r="D269" s="53"/>
      <c r="E269" s="88"/>
      <c r="F269" s="87"/>
      <c r="G269" s="54">
        <f>SUM(G270:G279)</f>
        <v>0</v>
      </c>
      <c r="H269" s="60"/>
    </row>
    <row r="270" spans="2:8" s="61" customFormat="1" outlineLevel="2" x14ac:dyDescent="0.35">
      <c r="B270" s="51" t="s">
        <v>582</v>
      </c>
      <c r="C270" s="62" t="s">
        <v>262</v>
      </c>
      <c r="D270" s="63" t="s">
        <v>16</v>
      </c>
      <c r="E270" s="88">
        <v>1</v>
      </c>
      <c r="F270" s="65"/>
      <c r="G270" s="66">
        <f t="shared" ref="G270:G279" si="15">E270*F270</f>
        <v>0</v>
      </c>
      <c r="H270" s="60"/>
    </row>
    <row r="271" spans="2:8" s="61" customFormat="1" outlineLevel="2" x14ac:dyDescent="0.35">
      <c r="B271" s="51" t="s">
        <v>583</v>
      </c>
      <c r="C271" s="62" t="s">
        <v>263</v>
      </c>
      <c r="D271" s="63" t="s">
        <v>16</v>
      </c>
      <c r="E271" s="88">
        <v>1</v>
      </c>
      <c r="F271" s="65"/>
      <c r="G271" s="66">
        <f t="shared" si="15"/>
        <v>0</v>
      </c>
      <c r="H271" s="60"/>
    </row>
    <row r="272" spans="2:8" s="61" customFormat="1" outlineLevel="2" x14ac:dyDescent="0.35">
      <c r="B272" s="51" t="s">
        <v>584</v>
      </c>
      <c r="C272" s="62" t="s">
        <v>328</v>
      </c>
      <c r="D272" s="63" t="s">
        <v>16</v>
      </c>
      <c r="E272" s="88">
        <v>1</v>
      </c>
      <c r="F272" s="65"/>
      <c r="G272" s="66">
        <f t="shared" si="15"/>
        <v>0</v>
      </c>
      <c r="H272" s="60"/>
    </row>
    <row r="273" spans="2:9" s="61" customFormat="1" outlineLevel="2" x14ac:dyDescent="0.35">
      <c r="B273" s="51" t="s">
        <v>585</v>
      </c>
      <c r="C273" s="62" t="s">
        <v>328</v>
      </c>
      <c r="D273" s="63" t="s">
        <v>16</v>
      </c>
      <c r="E273" s="88">
        <v>1</v>
      </c>
      <c r="F273" s="65"/>
      <c r="G273" s="66">
        <f t="shared" si="15"/>
        <v>0</v>
      </c>
      <c r="H273" s="60"/>
    </row>
    <row r="274" spans="2:9" s="61" customFormat="1" outlineLevel="2" x14ac:dyDescent="0.35">
      <c r="B274" s="51" t="s">
        <v>586</v>
      </c>
      <c r="C274" s="62" t="s">
        <v>336</v>
      </c>
      <c r="D274" s="63" t="s">
        <v>16</v>
      </c>
      <c r="E274" s="88">
        <v>1</v>
      </c>
      <c r="F274" s="65"/>
      <c r="G274" s="66">
        <f t="shared" si="15"/>
        <v>0</v>
      </c>
      <c r="H274" s="60"/>
    </row>
    <row r="275" spans="2:9" s="61" customFormat="1" outlineLevel="2" x14ac:dyDescent="0.35">
      <c r="B275" s="51" t="s">
        <v>587</v>
      </c>
      <c r="C275" s="62" t="s">
        <v>678</v>
      </c>
      <c r="D275" s="63" t="s">
        <v>16</v>
      </c>
      <c r="E275" s="88">
        <v>1</v>
      </c>
      <c r="F275" s="65"/>
      <c r="G275" s="66">
        <f t="shared" si="15"/>
        <v>0</v>
      </c>
      <c r="H275" s="60"/>
    </row>
    <row r="276" spans="2:9" s="61" customFormat="1" outlineLevel="2" x14ac:dyDescent="0.35">
      <c r="B276" s="51" t="s">
        <v>588</v>
      </c>
      <c r="C276" s="62" t="s">
        <v>679</v>
      </c>
      <c r="D276" s="63" t="s">
        <v>16</v>
      </c>
      <c r="E276" s="88">
        <v>1</v>
      </c>
      <c r="F276" s="65"/>
      <c r="G276" s="66">
        <f t="shared" si="15"/>
        <v>0</v>
      </c>
      <c r="H276" s="60"/>
    </row>
    <row r="277" spans="2:9" s="61" customFormat="1" outlineLevel="2" x14ac:dyDescent="0.35">
      <c r="B277" s="51" t="s">
        <v>589</v>
      </c>
      <c r="C277" s="62" t="s">
        <v>680</v>
      </c>
      <c r="D277" s="63" t="s">
        <v>16</v>
      </c>
      <c r="E277" s="88">
        <v>1</v>
      </c>
      <c r="F277" s="65"/>
      <c r="G277" s="66">
        <f t="shared" si="15"/>
        <v>0</v>
      </c>
      <c r="H277" s="60"/>
    </row>
    <row r="278" spans="2:9" s="61" customFormat="1" outlineLevel="2" x14ac:dyDescent="0.35">
      <c r="B278" s="51" t="s">
        <v>590</v>
      </c>
      <c r="C278" s="67" t="s">
        <v>279</v>
      </c>
      <c r="D278" s="63" t="s">
        <v>16</v>
      </c>
      <c r="E278" s="88">
        <v>1</v>
      </c>
      <c r="F278" s="65"/>
      <c r="G278" s="66">
        <f t="shared" si="15"/>
        <v>0</v>
      </c>
      <c r="H278" s="60"/>
    </row>
    <row r="279" spans="2:9" s="61" customFormat="1" outlineLevel="2" x14ac:dyDescent="0.35">
      <c r="B279" s="51" t="s">
        <v>591</v>
      </c>
      <c r="C279" s="67" t="s">
        <v>276</v>
      </c>
      <c r="D279" s="63" t="s">
        <v>16</v>
      </c>
      <c r="E279" s="88">
        <v>1</v>
      </c>
      <c r="F279" s="65"/>
      <c r="G279" s="66">
        <f t="shared" si="15"/>
        <v>0</v>
      </c>
      <c r="H279" s="60"/>
    </row>
    <row r="280" spans="2:9" s="61" customFormat="1" outlineLevel="1" collapsed="1" x14ac:dyDescent="0.35">
      <c r="B280" s="51" t="s">
        <v>592</v>
      </c>
      <c r="C280" s="52" t="s">
        <v>373</v>
      </c>
      <c r="D280" s="53"/>
      <c r="E280" s="87"/>
      <c r="F280" s="87"/>
      <c r="G280" s="54">
        <f>G281</f>
        <v>348000</v>
      </c>
      <c r="H280" s="60"/>
    </row>
    <row r="281" spans="2:9" s="61" customFormat="1" outlineLevel="1" x14ac:dyDescent="0.35">
      <c r="B281" s="51" t="s">
        <v>593</v>
      </c>
      <c r="C281" s="67" t="s">
        <v>374</v>
      </c>
      <c r="D281" s="63" t="s">
        <v>89</v>
      </c>
      <c r="E281" s="88">
        <v>1</v>
      </c>
      <c r="F281" s="74">
        <f>50000*6.96</f>
        <v>348000</v>
      </c>
      <c r="G281" s="66">
        <f>E281*F281</f>
        <v>348000</v>
      </c>
      <c r="H281" s="60"/>
    </row>
    <row r="282" spans="2:9" s="61" customFormat="1" x14ac:dyDescent="0.35">
      <c r="B282" s="51">
        <v>4</v>
      </c>
      <c r="C282" s="52" t="s">
        <v>18</v>
      </c>
      <c r="D282" s="53"/>
      <c r="E282" s="87"/>
      <c r="F282" s="87"/>
      <c r="G282" s="54">
        <f>G283+G323+G355+G359</f>
        <v>0</v>
      </c>
      <c r="H282" s="60"/>
    </row>
    <row r="283" spans="2:9" s="61" customFormat="1" outlineLevel="1" x14ac:dyDescent="0.35">
      <c r="B283" s="51" t="s">
        <v>15</v>
      </c>
      <c r="C283" s="52" t="s">
        <v>21</v>
      </c>
      <c r="D283" s="53"/>
      <c r="E283" s="87"/>
      <c r="F283" s="87"/>
      <c r="G283" s="54">
        <f>G284+G296</f>
        <v>0</v>
      </c>
      <c r="H283" s="60"/>
    </row>
    <row r="284" spans="2:9" s="61" customFormat="1" outlineLevel="1" x14ac:dyDescent="0.35">
      <c r="B284" s="51" t="s">
        <v>594</v>
      </c>
      <c r="C284" s="52" t="s">
        <v>46</v>
      </c>
      <c r="D284" s="53"/>
      <c r="E284" s="87"/>
      <c r="F284" s="87"/>
      <c r="G284" s="54">
        <f>SUM(G285:G295)</f>
        <v>0</v>
      </c>
      <c r="H284" s="60"/>
    </row>
    <row r="285" spans="2:9" ht="14.5" outlineLevel="2" x14ac:dyDescent="0.25">
      <c r="B285" s="51" t="s">
        <v>595</v>
      </c>
      <c r="C285" s="62" t="s">
        <v>47</v>
      </c>
      <c r="D285" s="63" t="s">
        <v>709</v>
      </c>
      <c r="E285" s="88">
        <v>1450</v>
      </c>
      <c r="F285" s="65"/>
      <c r="G285" s="66">
        <f t="shared" ref="G285:G295" si="16">E285*F285</f>
        <v>0</v>
      </c>
      <c r="I285" s="60"/>
    </row>
    <row r="286" spans="2:9" ht="14.5" outlineLevel="2" x14ac:dyDescent="0.25">
      <c r="B286" s="51" t="s">
        <v>596</v>
      </c>
      <c r="C286" s="62" t="s">
        <v>48</v>
      </c>
      <c r="D286" s="63" t="s">
        <v>710</v>
      </c>
      <c r="E286" s="88">
        <v>690</v>
      </c>
      <c r="F286" s="65"/>
      <c r="G286" s="66">
        <f t="shared" si="16"/>
        <v>0</v>
      </c>
      <c r="I286" s="60"/>
    </row>
    <row r="287" spans="2:9" ht="14.5" outlineLevel="2" x14ac:dyDescent="0.25">
      <c r="B287" s="51" t="s">
        <v>597</v>
      </c>
      <c r="C287" s="62" t="s">
        <v>49</v>
      </c>
      <c r="D287" s="63" t="s">
        <v>710</v>
      </c>
      <c r="E287" s="88">
        <v>220</v>
      </c>
      <c r="F287" s="65"/>
      <c r="G287" s="66">
        <f t="shared" si="16"/>
        <v>0</v>
      </c>
      <c r="I287" s="60"/>
    </row>
    <row r="288" spans="2:9" ht="14.5" outlineLevel="2" x14ac:dyDescent="0.25">
      <c r="B288" s="51" t="s">
        <v>598</v>
      </c>
      <c r="C288" s="62" t="s">
        <v>50</v>
      </c>
      <c r="D288" s="63" t="s">
        <v>710</v>
      </c>
      <c r="E288" s="88">
        <v>80</v>
      </c>
      <c r="F288" s="65"/>
      <c r="G288" s="66">
        <f t="shared" si="16"/>
        <v>0</v>
      </c>
      <c r="I288" s="60"/>
    </row>
    <row r="289" spans="2:9" ht="14.5" outlineLevel="2" x14ac:dyDescent="0.25">
      <c r="B289" s="51" t="s">
        <v>599</v>
      </c>
      <c r="C289" s="62" t="s">
        <v>51</v>
      </c>
      <c r="D289" s="63" t="s">
        <v>710</v>
      </c>
      <c r="E289" s="88">
        <v>400</v>
      </c>
      <c r="F289" s="65"/>
      <c r="G289" s="66">
        <f t="shared" si="16"/>
        <v>0</v>
      </c>
      <c r="I289" s="60"/>
    </row>
    <row r="290" spans="2:9" outlineLevel="2" x14ac:dyDescent="0.25">
      <c r="B290" s="51" t="s">
        <v>600</v>
      </c>
      <c r="C290" s="62" t="s">
        <v>52</v>
      </c>
      <c r="D290" s="63" t="s">
        <v>60</v>
      </c>
      <c r="E290" s="88">
        <v>31500</v>
      </c>
      <c r="F290" s="65"/>
      <c r="G290" s="66">
        <f t="shared" si="16"/>
        <v>0</v>
      </c>
      <c r="I290" s="60"/>
    </row>
    <row r="291" spans="2:9" outlineLevel="2" x14ac:dyDescent="0.25">
      <c r="B291" s="51" t="s">
        <v>601</v>
      </c>
      <c r="C291" s="62" t="s">
        <v>53</v>
      </c>
      <c r="D291" s="63" t="s">
        <v>60</v>
      </c>
      <c r="E291" s="88">
        <v>7400</v>
      </c>
      <c r="F291" s="65"/>
      <c r="G291" s="66">
        <f t="shared" si="16"/>
        <v>0</v>
      </c>
      <c r="I291" s="60"/>
    </row>
    <row r="292" spans="2:9" ht="14.5" outlineLevel="2" x14ac:dyDescent="0.25">
      <c r="B292" s="51" t="s">
        <v>602</v>
      </c>
      <c r="C292" s="62" t="s">
        <v>54</v>
      </c>
      <c r="D292" s="63" t="s">
        <v>710</v>
      </c>
      <c r="E292" s="88">
        <v>11</v>
      </c>
      <c r="F292" s="65"/>
      <c r="G292" s="66">
        <f t="shared" si="16"/>
        <v>0</v>
      </c>
      <c r="I292" s="60"/>
    </row>
    <row r="293" spans="2:9" ht="14.5" outlineLevel="2" x14ac:dyDescent="0.25">
      <c r="B293" s="51" t="s">
        <v>603</v>
      </c>
      <c r="C293" s="62" t="s">
        <v>55</v>
      </c>
      <c r="D293" s="63" t="s">
        <v>710</v>
      </c>
      <c r="E293" s="88">
        <v>5</v>
      </c>
      <c r="F293" s="65"/>
      <c r="G293" s="66">
        <f t="shared" si="16"/>
        <v>0</v>
      </c>
      <c r="I293" s="60"/>
    </row>
    <row r="294" spans="2:9" ht="14.5" outlineLevel="2" x14ac:dyDescent="0.25">
      <c r="B294" s="51" t="s">
        <v>604</v>
      </c>
      <c r="C294" s="62" t="s">
        <v>56</v>
      </c>
      <c r="D294" s="63" t="s">
        <v>710</v>
      </c>
      <c r="E294" s="88">
        <v>10</v>
      </c>
      <c r="F294" s="65"/>
      <c r="G294" s="66">
        <f t="shared" si="16"/>
        <v>0</v>
      </c>
      <c r="I294" s="60"/>
    </row>
    <row r="295" spans="2:9" ht="14.5" outlineLevel="2" x14ac:dyDescent="0.25">
      <c r="B295" s="51" t="s">
        <v>605</v>
      </c>
      <c r="C295" s="62" t="s">
        <v>57</v>
      </c>
      <c r="D295" s="63" t="s">
        <v>710</v>
      </c>
      <c r="E295" s="88">
        <v>680</v>
      </c>
      <c r="F295" s="65"/>
      <c r="G295" s="66">
        <f t="shared" si="16"/>
        <v>0</v>
      </c>
      <c r="I295" s="60"/>
    </row>
    <row r="296" spans="2:9" s="61" customFormat="1" outlineLevel="1" x14ac:dyDescent="0.35">
      <c r="B296" s="51" t="s">
        <v>606</v>
      </c>
      <c r="C296" s="52" t="s">
        <v>224</v>
      </c>
      <c r="D296" s="53"/>
      <c r="E296" s="87"/>
      <c r="F296" s="87"/>
      <c r="G296" s="54">
        <f>G297+G304+G309+G316</f>
        <v>0</v>
      </c>
      <c r="H296" s="60"/>
    </row>
    <row r="297" spans="2:9" s="61" customFormat="1" outlineLevel="1" x14ac:dyDescent="0.35">
      <c r="B297" s="51" t="s">
        <v>607</v>
      </c>
      <c r="C297" s="52" t="s">
        <v>232</v>
      </c>
      <c r="D297" s="53"/>
      <c r="E297" s="87"/>
      <c r="F297" s="87"/>
      <c r="G297" s="54">
        <f>SUM(G298:G303)</f>
        <v>0</v>
      </c>
      <c r="H297" s="60"/>
    </row>
    <row r="298" spans="2:9" outlineLevel="2" x14ac:dyDescent="0.25">
      <c r="B298" s="51" t="s">
        <v>608</v>
      </c>
      <c r="C298" s="67" t="s">
        <v>225</v>
      </c>
      <c r="D298" s="63" t="s">
        <v>16</v>
      </c>
      <c r="E298" s="88">
        <v>1</v>
      </c>
      <c r="F298" s="65"/>
      <c r="G298" s="66">
        <f t="shared" ref="G298:G303" si="17">E298*F298</f>
        <v>0</v>
      </c>
    </row>
    <row r="299" spans="2:9" outlineLevel="2" x14ac:dyDescent="0.25">
      <c r="B299" s="51" t="s">
        <v>609</v>
      </c>
      <c r="C299" s="67" t="s">
        <v>226</v>
      </c>
      <c r="D299" s="63" t="s">
        <v>16</v>
      </c>
      <c r="E299" s="88">
        <v>1</v>
      </c>
      <c r="F299" s="65"/>
      <c r="G299" s="66">
        <f t="shared" si="17"/>
        <v>0</v>
      </c>
    </row>
    <row r="300" spans="2:9" outlineLevel="2" x14ac:dyDescent="0.25">
      <c r="B300" s="51" t="s">
        <v>610</v>
      </c>
      <c r="C300" s="67" t="s">
        <v>230</v>
      </c>
      <c r="D300" s="63" t="s">
        <v>16</v>
      </c>
      <c r="E300" s="88">
        <v>1</v>
      </c>
      <c r="F300" s="65"/>
      <c r="G300" s="66">
        <f t="shared" si="17"/>
        <v>0</v>
      </c>
    </row>
    <row r="301" spans="2:9" outlineLevel="2" x14ac:dyDescent="0.25">
      <c r="B301" s="51" t="s">
        <v>611</v>
      </c>
      <c r="C301" s="67" t="s">
        <v>229</v>
      </c>
      <c r="D301" s="63" t="s">
        <v>16</v>
      </c>
      <c r="E301" s="88">
        <v>1</v>
      </c>
      <c r="F301" s="65"/>
      <c r="G301" s="66">
        <f t="shared" si="17"/>
        <v>0</v>
      </c>
    </row>
    <row r="302" spans="2:9" outlineLevel="2" x14ac:dyDescent="0.25">
      <c r="B302" s="51" t="s">
        <v>612</v>
      </c>
      <c r="C302" s="67" t="s">
        <v>228</v>
      </c>
      <c r="D302" s="63" t="s">
        <v>16</v>
      </c>
      <c r="E302" s="88">
        <v>1</v>
      </c>
      <c r="F302" s="65"/>
      <c r="G302" s="66">
        <f t="shared" si="17"/>
        <v>0</v>
      </c>
    </row>
    <row r="303" spans="2:9" outlineLevel="2" x14ac:dyDescent="0.25">
      <c r="B303" s="51" t="s">
        <v>613</v>
      </c>
      <c r="C303" s="67" t="s">
        <v>227</v>
      </c>
      <c r="D303" s="63" t="s">
        <v>16</v>
      </c>
      <c r="E303" s="88">
        <v>1</v>
      </c>
      <c r="F303" s="65"/>
      <c r="G303" s="66">
        <f t="shared" si="17"/>
        <v>0</v>
      </c>
    </row>
    <row r="304" spans="2:9" s="61" customFormat="1" outlineLevel="1" x14ac:dyDescent="0.35">
      <c r="B304" s="51" t="s">
        <v>614</v>
      </c>
      <c r="C304" s="52" t="s">
        <v>231</v>
      </c>
      <c r="D304" s="53"/>
      <c r="E304" s="87"/>
      <c r="F304" s="87"/>
      <c r="G304" s="54">
        <f>SUM(G305:G308)</f>
        <v>0</v>
      </c>
      <c r="H304" s="60"/>
    </row>
    <row r="305" spans="2:8" outlineLevel="2" x14ac:dyDescent="0.25">
      <c r="B305" s="51" t="s">
        <v>615</v>
      </c>
      <c r="C305" s="67" t="s">
        <v>233</v>
      </c>
      <c r="D305" s="63" t="s">
        <v>16</v>
      </c>
      <c r="E305" s="88">
        <v>1</v>
      </c>
      <c r="F305" s="65"/>
      <c r="G305" s="66">
        <f>E305*F305</f>
        <v>0</v>
      </c>
    </row>
    <row r="306" spans="2:8" outlineLevel="2" x14ac:dyDescent="0.25">
      <c r="B306" s="51" t="s">
        <v>616</v>
      </c>
      <c r="C306" s="67" t="s">
        <v>234</v>
      </c>
      <c r="D306" s="63" t="s">
        <v>16</v>
      </c>
      <c r="E306" s="88">
        <v>1</v>
      </c>
      <c r="F306" s="65"/>
      <c r="G306" s="66">
        <f>E306*F306</f>
        <v>0</v>
      </c>
    </row>
    <row r="307" spans="2:8" outlineLevel="2" x14ac:dyDescent="0.25">
      <c r="B307" s="51" t="s">
        <v>617</v>
      </c>
      <c r="C307" s="67" t="s">
        <v>235</v>
      </c>
      <c r="D307" s="63" t="s">
        <v>16</v>
      </c>
      <c r="E307" s="88">
        <v>1</v>
      </c>
      <c r="F307" s="65"/>
      <c r="G307" s="66">
        <f>E307*F307</f>
        <v>0</v>
      </c>
    </row>
    <row r="308" spans="2:8" outlineLevel="2" x14ac:dyDescent="0.25">
      <c r="B308" s="51" t="s">
        <v>618</v>
      </c>
      <c r="C308" s="67" t="s">
        <v>227</v>
      </c>
      <c r="D308" s="63" t="s">
        <v>16</v>
      </c>
      <c r="E308" s="88">
        <v>1</v>
      </c>
      <c r="F308" s="65"/>
      <c r="G308" s="66">
        <f>E308*F308</f>
        <v>0</v>
      </c>
    </row>
    <row r="309" spans="2:8" s="61" customFormat="1" outlineLevel="1" x14ac:dyDescent="0.35">
      <c r="B309" s="51" t="s">
        <v>619</v>
      </c>
      <c r="C309" s="52" t="s">
        <v>236</v>
      </c>
      <c r="D309" s="53"/>
      <c r="E309" s="87"/>
      <c r="F309" s="87"/>
      <c r="G309" s="54">
        <f>SUM(G310:G315)</f>
        <v>0</v>
      </c>
      <c r="H309" s="60"/>
    </row>
    <row r="310" spans="2:8" outlineLevel="2" x14ac:dyDescent="0.25">
      <c r="B310" s="51" t="s">
        <v>620</v>
      </c>
      <c r="C310" s="67" t="s">
        <v>238</v>
      </c>
      <c r="D310" s="63" t="s">
        <v>16</v>
      </c>
      <c r="E310" s="88">
        <v>1</v>
      </c>
      <c r="F310" s="65"/>
      <c r="G310" s="66">
        <f t="shared" ref="G310:G315" si="18">E310*F310</f>
        <v>0</v>
      </c>
    </row>
    <row r="311" spans="2:8" outlineLevel="2" x14ac:dyDescent="0.25">
      <c r="B311" s="51" t="s">
        <v>621</v>
      </c>
      <c r="C311" s="67" t="s">
        <v>226</v>
      </c>
      <c r="D311" s="63" t="s">
        <v>16</v>
      </c>
      <c r="E311" s="88">
        <v>1</v>
      </c>
      <c r="F311" s="65"/>
      <c r="G311" s="66">
        <f t="shared" si="18"/>
        <v>0</v>
      </c>
    </row>
    <row r="312" spans="2:8" outlineLevel="2" x14ac:dyDescent="0.25">
      <c r="B312" s="51" t="s">
        <v>622</v>
      </c>
      <c r="C312" s="67" t="s">
        <v>239</v>
      </c>
      <c r="D312" s="63" t="s">
        <v>16</v>
      </c>
      <c r="E312" s="88">
        <v>1</v>
      </c>
      <c r="F312" s="65"/>
      <c r="G312" s="66">
        <f t="shared" si="18"/>
        <v>0</v>
      </c>
    </row>
    <row r="313" spans="2:8" outlineLevel="2" x14ac:dyDescent="0.25">
      <c r="B313" s="51" t="s">
        <v>623</v>
      </c>
      <c r="C313" s="67" t="s">
        <v>240</v>
      </c>
      <c r="D313" s="63" t="s">
        <v>16</v>
      </c>
      <c r="E313" s="88">
        <v>1</v>
      </c>
      <c r="F313" s="65"/>
      <c r="G313" s="66">
        <f t="shared" si="18"/>
        <v>0</v>
      </c>
    </row>
    <row r="314" spans="2:8" outlineLevel="2" x14ac:dyDescent="0.25">
      <c r="B314" s="51" t="s">
        <v>624</v>
      </c>
      <c r="C314" s="67" t="s">
        <v>241</v>
      </c>
      <c r="D314" s="63" t="s">
        <v>16</v>
      </c>
      <c r="E314" s="88">
        <v>1</v>
      </c>
      <c r="F314" s="65"/>
      <c r="G314" s="66">
        <f t="shared" si="18"/>
        <v>0</v>
      </c>
    </row>
    <row r="315" spans="2:8" outlineLevel="2" x14ac:dyDescent="0.25">
      <c r="B315" s="51" t="s">
        <v>625</v>
      </c>
      <c r="C315" s="67" t="s">
        <v>227</v>
      </c>
      <c r="D315" s="63" t="s">
        <v>16</v>
      </c>
      <c r="E315" s="88">
        <v>1</v>
      </c>
      <c r="F315" s="65"/>
      <c r="G315" s="66">
        <f t="shared" si="18"/>
        <v>0</v>
      </c>
    </row>
    <row r="316" spans="2:8" s="61" customFormat="1" outlineLevel="1" x14ac:dyDescent="0.35">
      <c r="B316" s="51" t="s">
        <v>626</v>
      </c>
      <c r="C316" s="52" t="s">
        <v>237</v>
      </c>
      <c r="D316" s="53"/>
      <c r="E316" s="87"/>
      <c r="F316" s="87"/>
      <c r="G316" s="54">
        <f>SUM(G317:G322)</f>
        <v>0</v>
      </c>
      <c r="H316" s="60"/>
    </row>
    <row r="317" spans="2:8" outlineLevel="2" x14ac:dyDescent="0.25">
      <c r="B317" s="51" t="s">
        <v>627</v>
      </c>
      <c r="C317" s="67" t="s">
        <v>242</v>
      </c>
      <c r="D317" s="63" t="s">
        <v>16</v>
      </c>
      <c r="E317" s="88">
        <v>1</v>
      </c>
      <c r="F317" s="65"/>
      <c r="G317" s="66">
        <f t="shared" ref="G317:G322" si="19">E317*F317</f>
        <v>0</v>
      </c>
    </row>
    <row r="318" spans="2:8" outlineLevel="2" x14ac:dyDescent="0.25">
      <c r="B318" s="51" t="s">
        <v>628</v>
      </c>
      <c r="C318" s="67" t="s">
        <v>226</v>
      </c>
      <c r="D318" s="63" t="s">
        <v>16</v>
      </c>
      <c r="E318" s="88">
        <v>1</v>
      </c>
      <c r="F318" s="65"/>
      <c r="G318" s="66">
        <f t="shared" si="19"/>
        <v>0</v>
      </c>
    </row>
    <row r="319" spans="2:8" outlineLevel="2" x14ac:dyDescent="0.25">
      <c r="B319" s="51" t="s">
        <v>629</v>
      </c>
      <c r="C319" s="67" t="s">
        <v>243</v>
      </c>
      <c r="D319" s="63" t="s">
        <v>16</v>
      </c>
      <c r="E319" s="88">
        <v>1</v>
      </c>
      <c r="F319" s="65"/>
      <c r="G319" s="66">
        <f t="shared" si="19"/>
        <v>0</v>
      </c>
    </row>
    <row r="320" spans="2:8" outlineLevel="2" x14ac:dyDescent="0.25">
      <c r="B320" s="51" t="s">
        <v>630</v>
      </c>
      <c r="C320" s="67" t="s">
        <v>244</v>
      </c>
      <c r="D320" s="63" t="s">
        <v>16</v>
      </c>
      <c r="E320" s="88">
        <v>1</v>
      </c>
      <c r="F320" s="65"/>
      <c r="G320" s="66">
        <f t="shared" si="19"/>
        <v>0</v>
      </c>
    </row>
    <row r="321" spans="2:8" outlineLevel="2" x14ac:dyDescent="0.25">
      <c r="B321" s="51" t="s">
        <v>631</v>
      </c>
      <c r="C321" s="67" t="s">
        <v>245</v>
      </c>
      <c r="D321" s="63" t="s">
        <v>16</v>
      </c>
      <c r="E321" s="88">
        <v>1</v>
      </c>
      <c r="F321" s="65"/>
      <c r="G321" s="66">
        <f t="shared" si="19"/>
        <v>0</v>
      </c>
    </row>
    <row r="322" spans="2:8" outlineLevel="2" x14ac:dyDescent="0.25">
      <c r="B322" s="51" t="s">
        <v>632</v>
      </c>
      <c r="C322" s="67" t="s">
        <v>227</v>
      </c>
      <c r="D322" s="63" t="s">
        <v>16</v>
      </c>
      <c r="E322" s="88">
        <v>1</v>
      </c>
      <c r="F322" s="65"/>
      <c r="G322" s="66">
        <f t="shared" si="19"/>
        <v>0</v>
      </c>
    </row>
    <row r="323" spans="2:8" s="61" customFormat="1" outlineLevel="1" x14ac:dyDescent="0.35">
      <c r="B323" s="51" t="s">
        <v>43</v>
      </c>
      <c r="C323" s="52" t="s">
        <v>22</v>
      </c>
      <c r="D323" s="53"/>
      <c r="E323" s="87"/>
      <c r="F323" s="87"/>
      <c r="G323" s="54">
        <f>G324+G335+G343</f>
        <v>0</v>
      </c>
      <c r="H323" s="60"/>
    </row>
    <row r="324" spans="2:8" s="61" customFormat="1" outlineLevel="1" x14ac:dyDescent="0.35">
      <c r="B324" s="51" t="s">
        <v>633</v>
      </c>
      <c r="C324" s="52" t="s">
        <v>281</v>
      </c>
      <c r="D324" s="53"/>
      <c r="E324" s="87"/>
      <c r="F324" s="87"/>
      <c r="G324" s="54">
        <f>SUM(G325:G334)</f>
        <v>0</v>
      </c>
      <c r="H324" s="60"/>
    </row>
    <row r="325" spans="2:8" s="61" customFormat="1" outlineLevel="3" x14ac:dyDescent="0.35">
      <c r="B325" s="51" t="s">
        <v>634</v>
      </c>
      <c r="C325" s="62" t="s">
        <v>70</v>
      </c>
      <c r="D325" s="63" t="s">
        <v>83</v>
      </c>
      <c r="E325" s="88">
        <v>100</v>
      </c>
      <c r="F325" s="65"/>
      <c r="G325" s="66">
        <f t="shared" ref="G325:G334" si="20">E325*F325</f>
        <v>0</v>
      </c>
      <c r="H325" s="60"/>
    </row>
    <row r="326" spans="2:8" s="61" customFormat="1" outlineLevel="3" x14ac:dyDescent="0.35">
      <c r="B326" s="51" t="s">
        <v>635</v>
      </c>
      <c r="C326" s="62" t="s">
        <v>71</v>
      </c>
      <c r="D326" s="63" t="s">
        <v>83</v>
      </c>
      <c r="E326" s="88">
        <v>100</v>
      </c>
      <c r="F326" s="65"/>
      <c r="G326" s="66">
        <f t="shared" si="20"/>
        <v>0</v>
      </c>
      <c r="H326" s="60"/>
    </row>
    <row r="327" spans="2:8" s="61" customFormat="1" outlineLevel="3" x14ac:dyDescent="0.35">
      <c r="B327" s="51" t="s">
        <v>636</v>
      </c>
      <c r="C327" s="62" t="s">
        <v>72</v>
      </c>
      <c r="D327" s="63" t="s">
        <v>83</v>
      </c>
      <c r="E327" s="88">
        <v>82</v>
      </c>
      <c r="F327" s="65"/>
      <c r="G327" s="66">
        <f t="shared" si="20"/>
        <v>0</v>
      </c>
      <c r="H327" s="60"/>
    </row>
    <row r="328" spans="2:8" s="61" customFormat="1" outlineLevel="3" x14ac:dyDescent="0.35">
      <c r="B328" s="51" t="s">
        <v>637</v>
      </c>
      <c r="C328" s="62" t="s">
        <v>73</v>
      </c>
      <c r="D328" s="63" t="s">
        <v>83</v>
      </c>
      <c r="E328" s="88">
        <v>23</v>
      </c>
      <c r="F328" s="65"/>
      <c r="G328" s="66">
        <f t="shared" si="20"/>
        <v>0</v>
      </c>
      <c r="H328" s="60"/>
    </row>
    <row r="329" spans="2:8" s="61" customFormat="1" outlineLevel="3" x14ac:dyDescent="0.35">
      <c r="B329" s="51" t="s">
        <v>638</v>
      </c>
      <c r="C329" s="62" t="s">
        <v>74</v>
      </c>
      <c r="D329" s="63" t="s">
        <v>83</v>
      </c>
      <c r="E329" s="88">
        <v>183</v>
      </c>
      <c r="F329" s="65"/>
      <c r="G329" s="66">
        <f t="shared" si="20"/>
        <v>0</v>
      </c>
      <c r="H329" s="60"/>
    </row>
    <row r="330" spans="2:8" s="61" customFormat="1" outlineLevel="3" x14ac:dyDescent="0.35">
      <c r="B330" s="51" t="s">
        <v>639</v>
      </c>
      <c r="C330" s="62" t="s">
        <v>75</v>
      </c>
      <c r="D330" s="63" t="s">
        <v>83</v>
      </c>
      <c r="E330" s="88">
        <v>40</v>
      </c>
      <c r="F330" s="65"/>
      <c r="G330" s="66">
        <f t="shared" si="20"/>
        <v>0</v>
      </c>
      <c r="H330" s="60"/>
    </row>
    <row r="331" spans="2:8" s="61" customFormat="1" outlineLevel="3" x14ac:dyDescent="0.35">
      <c r="B331" s="51" t="s">
        <v>640</v>
      </c>
      <c r="C331" s="62" t="s">
        <v>76</v>
      </c>
      <c r="D331" s="63" t="s">
        <v>83</v>
      </c>
      <c r="E331" s="88">
        <v>33</v>
      </c>
      <c r="F331" s="65"/>
      <c r="G331" s="66">
        <f t="shared" si="20"/>
        <v>0</v>
      </c>
      <c r="H331" s="60"/>
    </row>
    <row r="332" spans="2:8" s="73" customFormat="1" outlineLevel="3" x14ac:dyDescent="0.35">
      <c r="B332" s="51" t="s">
        <v>641</v>
      </c>
      <c r="C332" s="67" t="s">
        <v>305</v>
      </c>
      <c r="D332" s="63" t="s">
        <v>83</v>
      </c>
      <c r="E332" s="88">
        <v>40</v>
      </c>
      <c r="F332" s="65"/>
      <c r="G332" s="66">
        <f t="shared" si="20"/>
        <v>0</v>
      </c>
      <c r="H332" s="72"/>
    </row>
    <row r="333" spans="2:8" s="73" customFormat="1" outlineLevel="3" x14ac:dyDescent="0.35">
      <c r="B333" s="51" t="s">
        <v>642</v>
      </c>
      <c r="C333" s="67" t="s">
        <v>307</v>
      </c>
      <c r="D333" s="63" t="s">
        <v>83</v>
      </c>
      <c r="E333" s="88">
        <v>40</v>
      </c>
      <c r="F333" s="65"/>
      <c r="G333" s="66">
        <f t="shared" si="20"/>
        <v>0</v>
      </c>
      <c r="H333" s="72"/>
    </row>
    <row r="334" spans="2:8" s="73" customFormat="1" outlineLevel="3" x14ac:dyDescent="0.35">
      <c r="B334" s="51" t="s">
        <v>643</v>
      </c>
      <c r="C334" s="67" t="s">
        <v>306</v>
      </c>
      <c r="D334" s="63" t="s">
        <v>83</v>
      </c>
      <c r="E334" s="88">
        <v>40</v>
      </c>
      <c r="F334" s="65"/>
      <c r="G334" s="66">
        <f t="shared" si="20"/>
        <v>0</v>
      </c>
      <c r="H334" s="72"/>
    </row>
    <row r="335" spans="2:8" s="61" customFormat="1" outlineLevel="1" x14ac:dyDescent="0.35">
      <c r="B335" s="51" t="s">
        <v>644</v>
      </c>
      <c r="C335" s="52" t="s">
        <v>77</v>
      </c>
      <c r="D335" s="53"/>
      <c r="E335" s="87"/>
      <c r="F335" s="87"/>
      <c r="G335" s="54">
        <f>SUM(G336:G342)</f>
        <v>0</v>
      </c>
      <c r="H335" s="60"/>
    </row>
    <row r="336" spans="2:8" s="61" customFormat="1" outlineLevel="2" x14ac:dyDescent="0.35">
      <c r="B336" s="51" t="s">
        <v>645</v>
      </c>
      <c r="C336" s="62" t="s">
        <v>282</v>
      </c>
      <c r="D336" s="63" t="s">
        <v>83</v>
      </c>
      <c r="E336" s="88">
        <v>100</v>
      </c>
      <c r="F336" s="65"/>
      <c r="G336" s="66">
        <f t="shared" ref="G336:G342" si="21">E336*F336</f>
        <v>0</v>
      </c>
      <c r="H336" s="60"/>
    </row>
    <row r="337" spans="2:9" s="61" customFormat="1" outlineLevel="2" x14ac:dyDescent="0.35">
      <c r="B337" s="51" t="s">
        <v>646</v>
      </c>
      <c r="C337" s="62" t="s">
        <v>283</v>
      </c>
      <c r="D337" s="63" t="s">
        <v>83</v>
      </c>
      <c r="E337" s="88">
        <v>100</v>
      </c>
      <c r="F337" s="65"/>
      <c r="G337" s="66">
        <f t="shared" si="21"/>
        <v>0</v>
      </c>
      <c r="H337" s="60"/>
    </row>
    <row r="338" spans="2:9" s="61" customFormat="1" outlineLevel="2" x14ac:dyDescent="0.35">
      <c r="B338" s="51" t="s">
        <v>647</v>
      </c>
      <c r="C338" s="62" t="s">
        <v>78</v>
      </c>
      <c r="D338" s="63" t="s">
        <v>83</v>
      </c>
      <c r="E338" s="88">
        <v>82</v>
      </c>
      <c r="F338" s="65"/>
      <c r="G338" s="66">
        <f t="shared" si="21"/>
        <v>0</v>
      </c>
      <c r="H338" s="60"/>
    </row>
    <row r="339" spans="2:9" s="61" customFormat="1" outlineLevel="2" x14ac:dyDescent="0.35">
      <c r="B339" s="51" t="s">
        <v>648</v>
      </c>
      <c r="C339" s="62" t="s">
        <v>79</v>
      </c>
      <c r="D339" s="63" t="s">
        <v>83</v>
      </c>
      <c r="E339" s="88">
        <v>23</v>
      </c>
      <c r="F339" s="65"/>
      <c r="G339" s="66">
        <f t="shared" si="21"/>
        <v>0</v>
      </c>
      <c r="H339" s="60"/>
    </row>
    <row r="340" spans="2:9" s="61" customFormat="1" outlineLevel="2" x14ac:dyDescent="0.35">
      <c r="B340" s="51" t="s">
        <v>649</v>
      </c>
      <c r="C340" s="62" t="s">
        <v>80</v>
      </c>
      <c r="D340" s="63" t="s">
        <v>83</v>
      </c>
      <c r="E340" s="88">
        <v>183</v>
      </c>
      <c r="F340" s="65"/>
      <c r="G340" s="66">
        <f t="shared" si="21"/>
        <v>0</v>
      </c>
      <c r="H340" s="60"/>
    </row>
    <row r="341" spans="2:9" s="61" customFormat="1" outlineLevel="2" x14ac:dyDescent="0.35">
      <c r="B341" s="51" t="s">
        <v>650</v>
      </c>
      <c r="C341" s="62" t="s">
        <v>81</v>
      </c>
      <c r="D341" s="63" t="s">
        <v>83</v>
      </c>
      <c r="E341" s="88">
        <v>40</v>
      </c>
      <c r="F341" s="65"/>
      <c r="G341" s="66">
        <f t="shared" si="21"/>
        <v>0</v>
      </c>
      <c r="H341" s="60"/>
    </row>
    <row r="342" spans="2:9" s="61" customFormat="1" outlineLevel="2" x14ac:dyDescent="0.35">
      <c r="B342" s="51" t="s">
        <v>651</v>
      </c>
      <c r="C342" s="62" t="s">
        <v>82</v>
      </c>
      <c r="D342" s="63" t="s">
        <v>83</v>
      </c>
      <c r="E342" s="88">
        <v>33</v>
      </c>
      <c r="F342" s="65"/>
      <c r="G342" s="66">
        <f t="shared" si="21"/>
        <v>0</v>
      </c>
      <c r="H342" s="60"/>
    </row>
    <row r="343" spans="2:9" s="61" customFormat="1" outlineLevel="1" x14ac:dyDescent="0.35">
      <c r="B343" s="51" t="s">
        <v>652</v>
      </c>
      <c r="C343" s="52" t="s">
        <v>90</v>
      </c>
      <c r="D343" s="53"/>
      <c r="E343" s="87"/>
      <c r="F343" s="87"/>
      <c r="G343" s="54">
        <f>SUM(G344:G354)</f>
        <v>0</v>
      </c>
      <c r="H343" s="60"/>
    </row>
    <row r="344" spans="2:9" s="61" customFormat="1" outlineLevel="2" x14ac:dyDescent="0.35">
      <c r="B344" s="51" t="s">
        <v>653</v>
      </c>
      <c r="C344" s="62" t="s">
        <v>84</v>
      </c>
      <c r="D344" s="63" t="s">
        <v>88</v>
      </c>
      <c r="E344" s="88">
        <v>330</v>
      </c>
      <c r="F344" s="65"/>
      <c r="G344" s="66">
        <f t="shared" ref="G344:G354" si="22">E344*F344</f>
        <v>0</v>
      </c>
      <c r="H344" s="60"/>
      <c r="I344" s="60"/>
    </row>
    <row r="345" spans="2:9" s="61" customFormat="1" ht="25" outlineLevel="2" x14ac:dyDescent="0.35">
      <c r="B345" s="51" t="s">
        <v>654</v>
      </c>
      <c r="C345" s="62" t="s">
        <v>85</v>
      </c>
      <c r="D345" s="63" t="s">
        <v>88</v>
      </c>
      <c r="E345" s="88">
        <v>330</v>
      </c>
      <c r="F345" s="65"/>
      <c r="G345" s="66">
        <f t="shared" si="22"/>
        <v>0</v>
      </c>
      <c r="H345" s="60"/>
      <c r="I345" s="60"/>
    </row>
    <row r="346" spans="2:9" s="61" customFormat="1" ht="25" outlineLevel="2" x14ac:dyDescent="0.35">
      <c r="B346" s="51" t="s">
        <v>655</v>
      </c>
      <c r="C346" s="62" t="s">
        <v>86</v>
      </c>
      <c r="D346" s="63" t="s">
        <v>375</v>
      </c>
      <c r="E346" s="88">
        <v>5</v>
      </c>
      <c r="F346" s="65"/>
      <c r="G346" s="66">
        <f t="shared" si="22"/>
        <v>0</v>
      </c>
      <c r="H346" s="60"/>
    </row>
    <row r="347" spans="2:9" s="61" customFormat="1" outlineLevel="2" x14ac:dyDescent="0.35">
      <c r="B347" s="51" t="s">
        <v>656</v>
      </c>
      <c r="C347" s="62" t="s">
        <v>284</v>
      </c>
      <c r="D347" s="63" t="s">
        <v>89</v>
      </c>
      <c r="E347" s="88">
        <v>1</v>
      </c>
      <c r="F347" s="65"/>
      <c r="G347" s="66">
        <f t="shared" si="22"/>
        <v>0</v>
      </c>
      <c r="H347" s="60"/>
    </row>
    <row r="348" spans="2:9" s="61" customFormat="1" outlineLevel="2" x14ac:dyDescent="0.35">
      <c r="B348" s="51" t="s">
        <v>657</v>
      </c>
      <c r="C348" s="62" t="s">
        <v>327</v>
      </c>
      <c r="D348" s="63" t="s">
        <v>16</v>
      </c>
      <c r="E348" s="88">
        <v>2</v>
      </c>
      <c r="F348" s="65"/>
      <c r="G348" s="66">
        <f t="shared" si="22"/>
        <v>0</v>
      </c>
      <c r="H348" s="60"/>
    </row>
    <row r="349" spans="2:9" s="61" customFormat="1" outlineLevel="2" x14ac:dyDescent="0.35">
      <c r="B349" s="51" t="s">
        <v>658</v>
      </c>
      <c r="C349" s="62" t="s">
        <v>341</v>
      </c>
      <c r="D349" s="63" t="s">
        <v>340</v>
      </c>
      <c r="E349" s="88">
        <v>22500</v>
      </c>
      <c r="F349" s="65"/>
      <c r="G349" s="66">
        <f t="shared" si="22"/>
        <v>0</v>
      </c>
      <c r="H349" s="60"/>
    </row>
    <row r="350" spans="2:9" s="61" customFormat="1" outlineLevel="2" x14ac:dyDescent="0.35">
      <c r="B350" s="51" t="s">
        <v>659</v>
      </c>
      <c r="C350" s="62" t="s">
        <v>342</v>
      </c>
      <c r="D350" s="63" t="s">
        <v>340</v>
      </c>
      <c r="E350" s="88">
        <v>11640</v>
      </c>
      <c r="F350" s="65"/>
      <c r="G350" s="66">
        <f t="shared" si="22"/>
        <v>0</v>
      </c>
      <c r="H350" s="60"/>
    </row>
    <row r="351" spans="2:9" s="61" customFormat="1" outlineLevel="2" x14ac:dyDescent="0.35">
      <c r="B351" s="136" t="s">
        <v>660</v>
      </c>
      <c r="C351" s="135" t="s">
        <v>740</v>
      </c>
      <c r="D351" s="63" t="s">
        <v>87</v>
      </c>
      <c r="E351" s="88">
        <v>4</v>
      </c>
      <c r="F351" s="65"/>
      <c r="G351" s="66">
        <f t="shared" si="22"/>
        <v>0</v>
      </c>
      <c r="H351" s="60"/>
    </row>
    <row r="352" spans="2:9" s="73" customFormat="1" outlineLevel="2" x14ac:dyDescent="0.35">
      <c r="B352" s="51" t="s">
        <v>661</v>
      </c>
      <c r="C352" s="67" t="s">
        <v>275</v>
      </c>
      <c r="D352" s="63" t="s">
        <v>87</v>
      </c>
      <c r="E352" s="88">
        <v>4</v>
      </c>
      <c r="F352" s="65"/>
      <c r="G352" s="66">
        <f t="shared" si="22"/>
        <v>0</v>
      </c>
      <c r="H352" s="72"/>
    </row>
    <row r="353" spans="2:8" s="73" customFormat="1" outlineLevel="2" x14ac:dyDescent="0.35">
      <c r="B353" s="51" t="s">
        <v>662</v>
      </c>
      <c r="C353" s="67" t="s">
        <v>343</v>
      </c>
      <c r="D353" s="63" t="s">
        <v>89</v>
      </c>
      <c r="E353" s="88">
        <v>1</v>
      </c>
      <c r="F353" s="65"/>
      <c r="G353" s="66">
        <f t="shared" si="22"/>
        <v>0</v>
      </c>
      <c r="H353" s="72"/>
    </row>
    <row r="354" spans="2:8" s="73" customFormat="1" outlineLevel="2" x14ac:dyDescent="0.35">
      <c r="B354" s="51" t="s">
        <v>663</v>
      </c>
      <c r="C354" s="67" t="s">
        <v>324</v>
      </c>
      <c r="D354" s="63" t="s">
        <v>87</v>
      </c>
      <c r="E354" s="88">
        <v>4</v>
      </c>
      <c r="F354" s="65"/>
      <c r="G354" s="66">
        <f t="shared" si="22"/>
        <v>0</v>
      </c>
      <c r="H354" s="72"/>
    </row>
    <row r="355" spans="2:8" s="61" customFormat="1" outlineLevel="1" x14ac:dyDescent="0.35">
      <c r="B355" s="51" t="s">
        <v>44</v>
      </c>
      <c r="C355" s="52" t="s">
        <v>23</v>
      </c>
      <c r="D355" s="53"/>
      <c r="E355" s="87"/>
      <c r="F355" s="87"/>
      <c r="G355" s="54">
        <f>SUM(G356:G358)</f>
        <v>0</v>
      </c>
      <c r="H355" s="60"/>
    </row>
    <row r="356" spans="2:8" s="61" customFormat="1" ht="24" customHeight="1" outlineLevel="2" x14ac:dyDescent="0.35">
      <c r="B356" s="51" t="s">
        <v>664</v>
      </c>
      <c r="C356" s="62" t="s">
        <v>675</v>
      </c>
      <c r="D356" s="63" t="s">
        <v>89</v>
      </c>
      <c r="E356" s="88">
        <v>1</v>
      </c>
      <c r="F356" s="65"/>
      <c r="G356" s="66">
        <f>E356*F356</f>
        <v>0</v>
      </c>
      <c r="H356" s="60"/>
    </row>
    <row r="357" spans="2:8" s="61" customFormat="1" outlineLevel="2" x14ac:dyDescent="0.35">
      <c r="B357" s="51" t="s">
        <v>665</v>
      </c>
      <c r="C357" s="62" t="s">
        <v>346</v>
      </c>
      <c r="D357" s="63" t="s">
        <v>89</v>
      </c>
      <c r="E357" s="88">
        <v>1</v>
      </c>
      <c r="F357" s="65"/>
      <c r="G357" s="66">
        <f>E357*F357</f>
        <v>0</v>
      </c>
      <c r="H357" s="60"/>
    </row>
    <row r="358" spans="2:8" s="61" customFormat="1" outlineLevel="2" x14ac:dyDescent="0.35">
      <c r="B358" s="51" t="s">
        <v>666</v>
      </c>
      <c r="C358" s="62" t="s">
        <v>347</v>
      </c>
      <c r="D358" s="63" t="s">
        <v>87</v>
      </c>
      <c r="E358" s="88">
        <v>4</v>
      </c>
      <c r="F358" s="65"/>
      <c r="G358" s="66">
        <f>E358*F358</f>
        <v>0</v>
      </c>
      <c r="H358" s="60"/>
    </row>
    <row r="359" spans="2:8" s="61" customFormat="1" outlineLevel="1" x14ac:dyDescent="0.35">
      <c r="B359" s="51" t="s">
        <v>667</v>
      </c>
      <c r="C359" s="52" t="s">
        <v>24</v>
      </c>
      <c r="D359" s="53"/>
      <c r="E359" s="87"/>
      <c r="F359" s="87"/>
      <c r="G359" s="54">
        <f>SUM(G360:G362)</f>
        <v>0</v>
      </c>
      <c r="H359" s="60"/>
    </row>
    <row r="360" spans="2:8" s="61" customFormat="1" ht="37.5" outlineLevel="2" x14ac:dyDescent="0.35">
      <c r="B360" s="51" t="s">
        <v>668</v>
      </c>
      <c r="C360" s="62" t="s">
        <v>676</v>
      </c>
      <c r="D360" s="63" t="s">
        <v>89</v>
      </c>
      <c r="E360" s="88">
        <v>1</v>
      </c>
      <c r="F360" s="65"/>
      <c r="G360" s="66">
        <f>E360*F360</f>
        <v>0</v>
      </c>
      <c r="H360" s="60"/>
    </row>
    <row r="361" spans="2:8" s="61" customFormat="1" ht="37.5" outlineLevel="2" x14ac:dyDescent="0.35">
      <c r="B361" s="51" t="s">
        <v>669</v>
      </c>
      <c r="C361" s="62" t="s">
        <v>677</v>
      </c>
      <c r="D361" s="63" t="s">
        <v>89</v>
      </c>
      <c r="E361" s="88">
        <v>1</v>
      </c>
      <c r="F361" s="65"/>
      <c r="G361" s="66">
        <f>E361*F361</f>
        <v>0</v>
      </c>
      <c r="H361" s="60"/>
    </row>
    <row r="362" spans="2:8" s="61" customFormat="1" outlineLevel="2" x14ac:dyDescent="0.35">
      <c r="B362" s="51" t="s">
        <v>670</v>
      </c>
      <c r="C362" s="62" t="s">
        <v>731</v>
      </c>
      <c r="D362" s="63" t="s">
        <v>16</v>
      </c>
      <c r="E362" s="88">
        <v>3</v>
      </c>
      <c r="F362" s="65"/>
      <c r="G362" s="66">
        <f>E362*F362</f>
        <v>0</v>
      </c>
      <c r="H362" s="60"/>
    </row>
    <row r="363" spans="2:8" s="61" customFormat="1" x14ac:dyDescent="0.35">
      <c r="B363" s="51">
        <v>5</v>
      </c>
      <c r="C363" s="52" t="s">
        <v>42</v>
      </c>
      <c r="D363" s="53"/>
      <c r="E363" s="87"/>
      <c r="F363" s="87"/>
      <c r="G363" s="54">
        <f>SUM(G364:G365)</f>
        <v>0</v>
      </c>
      <c r="H363" s="60"/>
    </row>
    <row r="364" spans="2:8" s="61" customFormat="1" ht="25" outlineLevel="1" x14ac:dyDescent="0.35">
      <c r="B364" s="51" t="s">
        <v>45</v>
      </c>
      <c r="C364" s="62" t="s">
        <v>376</v>
      </c>
      <c r="D364" s="63" t="s">
        <v>89</v>
      </c>
      <c r="E364" s="88">
        <v>1</v>
      </c>
      <c r="F364" s="65"/>
      <c r="G364" s="66">
        <f>E364*F364</f>
        <v>0</v>
      </c>
      <c r="H364" s="60"/>
    </row>
    <row r="365" spans="2:8" s="61" customFormat="1" ht="24" customHeight="1" outlineLevel="1" x14ac:dyDescent="0.35">
      <c r="B365" s="51" t="s">
        <v>671</v>
      </c>
      <c r="C365" s="62" t="s">
        <v>377</v>
      </c>
      <c r="D365" s="63" t="s">
        <v>89</v>
      </c>
      <c r="E365" s="88">
        <v>1</v>
      </c>
      <c r="F365" s="65"/>
      <c r="G365" s="66">
        <f>E365*F365</f>
        <v>0</v>
      </c>
      <c r="H365" s="60"/>
    </row>
    <row r="366" spans="2:8" s="61" customFormat="1" x14ac:dyDescent="0.35">
      <c r="B366" s="51">
        <v>6</v>
      </c>
      <c r="C366" s="52" t="s">
        <v>6</v>
      </c>
      <c r="D366" s="53"/>
      <c r="E366" s="87"/>
      <c r="F366" s="87"/>
      <c r="G366" s="54">
        <f>G367</f>
        <v>0</v>
      </c>
      <c r="H366" s="60"/>
    </row>
    <row r="367" spans="2:8" outlineLevel="1" x14ac:dyDescent="0.25">
      <c r="B367" s="51" t="s">
        <v>672</v>
      </c>
      <c r="C367" s="62" t="s">
        <v>17</v>
      </c>
      <c r="D367" s="63" t="s">
        <v>4</v>
      </c>
      <c r="E367" s="64">
        <v>1</v>
      </c>
      <c r="F367" s="65"/>
      <c r="G367" s="66">
        <f>E367*F367</f>
        <v>0</v>
      </c>
    </row>
    <row r="368" spans="2:8" ht="20.5" customHeight="1" thickBot="1" x14ac:dyDescent="0.3">
      <c r="B368" s="90" t="s">
        <v>725</v>
      </c>
      <c r="C368" s="91"/>
      <c r="D368" s="91"/>
      <c r="E368" s="91"/>
      <c r="F368" s="55"/>
      <c r="G368" s="56">
        <f>G8+G12+G282+G363+G366+G5</f>
        <v>348000</v>
      </c>
    </row>
    <row r="369" spans="2:8" ht="27.75" customHeight="1" thickBot="1" x14ac:dyDescent="0.3">
      <c r="B369" s="99" t="s">
        <v>726</v>
      </c>
      <c r="C369" s="100"/>
      <c r="D369" s="100"/>
      <c r="E369" s="100"/>
      <c r="F369" s="100"/>
      <c r="G369" s="101"/>
    </row>
    <row r="370" spans="2:8" ht="17.25" customHeight="1" x14ac:dyDescent="0.25">
      <c r="B370" s="2" t="s">
        <v>7</v>
      </c>
      <c r="C370" s="3"/>
      <c r="D370" s="4"/>
      <c r="E370" s="4"/>
      <c r="F370" s="4"/>
      <c r="G370" s="5"/>
    </row>
    <row r="371" spans="2:8" ht="137" customHeight="1" thickBot="1" x14ac:dyDescent="0.3">
      <c r="B371" s="96" t="s">
        <v>727</v>
      </c>
      <c r="C371" s="97"/>
      <c r="D371" s="97"/>
      <c r="E371" s="97"/>
      <c r="F371" s="97"/>
      <c r="G371" s="98"/>
    </row>
    <row r="372" spans="2:8" x14ac:dyDescent="0.25">
      <c r="B372" s="75"/>
      <c r="C372" s="3"/>
      <c r="D372" s="4"/>
      <c r="E372" s="4"/>
      <c r="F372" s="4"/>
      <c r="G372" s="5"/>
    </row>
    <row r="373" spans="2:8" x14ac:dyDescent="0.25">
      <c r="B373" s="76"/>
      <c r="G373" s="77"/>
    </row>
    <row r="374" spans="2:8" x14ac:dyDescent="0.25">
      <c r="B374" s="76"/>
      <c r="G374" s="77"/>
    </row>
    <row r="375" spans="2:8" x14ac:dyDescent="0.25">
      <c r="B375" s="76"/>
      <c r="G375" s="77"/>
    </row>
    <row r="376" spans="2:8" s="80" customFormat="1" ht="13" x14ac:dyDescent="0.3">
      <c r="B376" s="78"/>
      <c r="C376" s="79"/>
      <c r="G376" s="81"/>
      <c r="H376" s="82"/>
    </row>
    <row r="377" spans="2:8" ht="13" thickBot="1" x14ac:dyDescent="0.3">
      <c r="B377" s="83"/>
      <c r="C377" s="84"/>
      <c r="D377" s="85"/>
      <c r="E377" s="85"/>
      <c r="F377" s="85"/>
      <c r="G377" s="86"/>
    </row>
  </sheetData>
  <mergeCells count="6">
    <mergeCell ref="B368:E368"/>
    <mergeCell ref="B3:G3"/>
    <mergeCell ref="B371:G371"/>
    <mergeCell ref="B369:G369"/>
    <mergeCell ref="B1:G1"/>
    <mergeCell ref="B2:G2"/>
  </mergeCells>
  <pageMargins left="0.70866141732283472" right="0.70866141732283472" top="0.74803149606299213" bottom="0.74803149606299213" header="0.31496062992125984" footer="0.31496062992125984"/>
  <pageSetup scale="62" fitToHeight="0" orientation="portrait" r:id="rId1"/>
  <colBreaks count="1" manualBreakCount="1">
    <brk id="7" max="1048575" man="1"/>
  </colBreaks>
  <ignoredErrors>
    <ignoredError sqref="G8:G218 G253 G254 G255 G256 G265 G266 G267:G275 G276 G277 G278:G280 G224 G225 G226 G227 G234 G235 G236 G243 G244 G245 G246 G252 G251 G250 G242 G241 G240 G233 G232 G231 G223 G222 G221 G304:G322 G324:G366 G228 G237 G247 G257:G264 G220 G230 G239 G24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6"/>
  <sheetViews>
    <sheetView showGridLines="0" zoomScale="130" zoomScaleNormal="130" zoomScaleSheetLayoutView="115" zoomScalePageLayoutView="115" workbookViewId="0">
      <selection activeCell="L16" sqref="L16"/>
    </sheetView>
  </sheetViews>
  <sheetFormatPr baseColWidth="10" defaultColWidth="10.54296875" defaultRowHeight="12.5" x14ac:dyDescent="0.35"/>
  <cols>
    <col min="1" max="5" width="8.54296875" style="8" customWidth="1"/>
    <col min="6" max="6" width="6.1796875" style="8" customWidth="1"/>
    <col min="7" max="7" width="2.81640625" style="8" customWidth="1"/>
    <col min="8" max="8" width="2.81640625" style="46" customWidth="1"/>
    <col min="9" max="9" width="8.90625" style="46" customWidth="1"/>
    <col min="10" max="10" width="8.54296875" style="46" customWidth="1"/>
    <col min="11" max="11" width="9.81640625" style="8" customWidth="1"/>
    <col min="12" max="12" width="10.54296875" style="8" customWidth="1"/>
    <col min="13" max="13" width="12.54296875" style="8" customWidth="1"/>
    <col min="14" max="14" width="17.453125" style="8" customWidth="1"/>
    <col min="15" max="16384" width="10.54296875" style="8"/>
  </cols>
  <sheetData>
    <row r="1" spans="1:19" s="6" customFormat="1" ht="15" customHeight="1" x14ac:dyDescent="0.3">
      <c r="A1" s="114"/>
      <c r="B1" s="114"/>
      <c r="C1" s="114"/>
      <c r="D1" s="115" t="s">
        <v>265</v>
      </c>
      <c r="E1" s="115"/>
      <c r="F1" s="115"/>
      <c r="G1" s="115"/>
      <c r="H1" s="115"/>
      <c r="I1" s="115"/>
      <c r="J1" s="115"/>
      <c r="K1" s="116"/>
      <c r="L1" s="116"/>
      <c r="M1" s="116"/>
    </row>
    <row r="2" spans="1:19" s="6" customFormat="1" ht="15" customHeight="1" x14ac:dyDescent="0.3">
      <c r="A2" s="114"/>
      <c r="B2" s="114"/>
      <c r="C2" s="114"/>
      <c r="D2" s="115"/>
      <c r="E2" s="115"/>
      <c r="F2" s="115"/>
      <c r="G2" s="115"/>
      <c r="H2" s="115"/>
      <c r="I2" s="115"/>
      <c r="J2" s="115"/>
      <c r="K2" s="116"/>
      <c r="L2" s="116"/>
      <c r="M2" s="116"/>
    </row>
    <row r="3" spans="1:19" s="6" customFormat="1" ht="15" customHeight="1" x14ac:dyDescent="0.3">
      <c r="A3" s="114"/>
      <c r="B3" s="114"/>
      <c r="C3" s="114"/>
      <c r="D3" s="116" t="s">
        <v>724</v>
      </c>
      <c r="E3" s="116"/>
      <c r="F3" s="116"/>
      <c r="G3" s="116"/>
      <c r="H3" s="116"/>
      <c r="I3" s="116"/>
      <c r="J3" s="116"/>
      <c r="K3" s="117" t="s">
        <v>266</v>
      </c>
      <c r="L3" s="118"/>
      <c r="M3" s="119"/>
    </row>
    <row r="4" spans="1:19" s="6" customFormat="1" ht="33.75" customHeight="1" x14ac:dyDescent="0.3">
      <c r="A4" s="114"/>
      <c r="B4" s="114"/>
      <c r="C4" s="114"/>
      <c r="D4" s="116"/>
      <c r="E4" s="116"/>
      <c r="F4" s="116"/>
      <c r="G4" s="116"/>
      <c r="H4" s="116"/>
      <c r="I4" s="116"/>
      <c r="J4" s="116"/>
      <c r="K4" s="120"/>
      <c r="L4" s="121"/>
      <c r="M4" s="122"/>
    </row>
    <row r="5" spans="1:19" s="6" customFormat="1" ht="15" customHeight="1" x14ac:dyDescent="0.3">
      <c r="A5" s="123"/>
      <c r="B5" s="124"/>
      <c r="C5" s="125"/>
      <c r="D5" s="116" t="s">
        <v>708</v>
      </c>
      <c r="E5" s="116"/>
      <c r="F5" s="116"/>
      <c r="G5" s="116"/>
      <c r="H5" s="116"/>
      <c r="I5" s="116"/>
      <c r="J5" s="116"/>
      <c r="K5" s="116"/>
      <c r="L5" s="116"/>
      <c r="M5" s="116"/>
    </row>
    <row r="6" spans="1:19" s="6" customFormat="1" ht="7" customHeight="1" x14ac:dyDescent="0.3">
      <c r="A6" s="126"/>
      <c r="B6" s="127"/>
      <c r="C6" s="128"/>
      <c r="D6" s="116"/>
      <c r="E6" s="116"/>
      <c r="F6" s="116"/>
      <c r="G6" s="116"/>
      <c r="H6" s="116"/>
      <c r="I6" s="116"/>
      <c r="J6" s="116"/>
      <c r="K6" s="116"/>
      <c r="L6" s="116"/>
      <c r="M6" s="116"/>
    </row>
    <row r="7" spans="1:19" s="6" customFormat="1" ht="13.25" customHeight="1" x14ac:dyDescent="0.3">
      <c r="A7" s="129" t="s">
        <v>267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1"/>
    </row>
    <row r="8" spans="1:19" s="6" customFormat="1" ht="13.25" customHeight="1" x14ac:dyDescent="0.3">
      <c r="A8" s="129" t="s">
        <v>268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1"/>
      <c r="S8" s="7">
        <v>73.907000519999997</v>
      </c>
    </row>
    <row r="9" spans="1:19" ht="13.25" customHeight="1" x14ac:dyDescent="0.35">
      <c r="A9" s="132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4"/>
    </row>
    <row r="10" spans="1:19" s="10" customFormat="1" ht="26" x14ac:dyDescent="0.25">
      <c r="A10" s="9" t="s">
        <v>0</v>
      </c>
      <c r="B10" s="113" t="s">
        <v>269</v>
      </c>
      <c r="C10" s="113"/>
      <c r="D10" s="113"/>
      <c r="E10" s="113"/>
      <c r="F10" s="113"/>
      <c r="G10" s="113"/>
      <c r="H10" s="113"/>
      <c r="I10" s="113"/>
      <c r="J10" s="9" t="s">
        <v>270</v>
      </c>
      <c r="K10" s="9" t="s">
        <v>271</v>
      </c>
      <c r="L10" s="9" t="s">
        <v>728</v>
      </c>
      <c r="M10" s="9" t="s">
        <v>729</v>
      </c>
      <c r="N10" s="8"/>
      <c r="P10" s="11"/>
      <c r="R10" s="12"/>
    </row>
    <row r="11" spans="1:19" s="15" customFormat="1" ht="13" x14ac:dyDescent="0.3">
      <c r="A11" s="13" t="s">
        <v>287</v>
      </c>
      <c r="B11" s="111" t="s">
        <v>285</v>
      </c>
      <c r="C11" s="111"/>
      <c r="D11" s="111"/>
      <c r="E11" s="111"/>
      <c r="F11" s="111"/>
      <c r="G11" s="111"/>
      <c r="H11" s="111"/>
      <c r="I11" s="111"/>
      <c r="J11" s="13"/>
      <c r="K11" s="13"/>
      <c r="L11" s="47"/>
      <c r="M11" s="14">
        <f>SUM(M12:M19)</f>
        <v>0</v>
      </c>
    </row>
    <row r="12" spans="1:19" s="15" customFormat="1" ht="12" customHeight="1" x14ac:dyDescent="0.3">
      <c r="A12" s="16" t="s">
        <v>272</v>
      </c>
      <c r="B12" s="110" t="s">
        <v>354</v>
      </c>
      <c r="C12" s="110"/>
      <c r="D12" s="110"/>
      <c r="E12" s="110"/>
      <c r="F12" s="110"/>
      <c r="G12" s="110"/>
      <c r="H12" s="110"/>
      <c r="I12" s="110"/>
      <c r="J12" s="16" t="s">
        <v>304</v>
      </c>
      <c r="K12" s="16">
        <v>80</v>
      </c>
      <c r="L12" s="17"/>
      <c r="M12" s="17">
        <f>ROUND(K12*L12,2)</f>
        <v>0</v>
      </c>
    </row>
    <row r="13" spans="1:19" s="15" customFormat="1" ht="12" customHeight="1" x14ac:dyDescent="0.3">
      <c r="A13" s="16" t="s">
        <v>294</v>
      </c>
      <c r="B13" s="110" t="s">
        <v>299</v>
      </c>
      <c r="C13" s="110"/>
      <c r="D13" s="110"/>
      <c r="E13" s="110"/>
      <c r="F13" s="110"/>
      <c r="G13" s="110"/>
      <c r="H13" s="110"/>
      <c r="I13" s="110"/>
      <c r="J13" s="16" t="s">
        <v>304</v>
      </c>
      <c r="K13" s="16">
        <v>120</v>
      </c>
      <c r="L13" s="17"/>
      <c r="M13" s="17">
        <f>ROUND(K13*L13,2)</f>
        <v>0</v>
      </c>
    </row>
    <row r="14" spans="1:19" s="15" customFormat="1" ht="12" customHeight="1" x14ac:dyDescent="0.3">
      <c r="A14" s="16" t="s">
        <v>295</v>
      </c>
      <c r="B14" s="110" t="s">
        <v>300</v>
      </c>
      <c r="C14" s="110"/>
      <c r="D14" s="110"/>
      <c r="E14" s="110"/>
      <c r="F14" s="110"/>
      <c r="G14" s="110"/>
      <c r="H14" s="110"/>
      <c r="I14" s="110"/>
      <c r="J14" s="16" t="s">
        <v>304</v>
      </c>
      <c r="K14" s="16">
        <v>120</v>
      </c>
      <c r="L14" s="17"/>
      <c r="M14" s="17">
        <f t="shared" ref="M14:M26" si="0">ROUND(K14*L14,2)</f>
        <v>0</v>
      </c>
    </row>
    <row r="15" spans="1:19" s="15" customFormat="1" ht="12" customHeight="1" x14ac:dyDescent="0.3">
      <c r="A15" s="16" t="s">
        <v>296</v>
      </c>
      <c r="B15" s="110" t="s">
        <v>301</v>
      </c>
      <c r="C15" s="110"/>
      <c r="D15" s="110"/>
      <c r="E15" s="110"/>
      <c r="F15" s="110"/>
      <c r="G15" s="110"/>
      <c r="H15" s="110"/>
      <c r="I15" s="110"/>
      <c r="J15" s="16" t="s">
        <v>304</v>
      </c>
      <c r="K15" s="16">
        <v>120</v>
      </c>
      <c r="L15" s="17"/>
      <c r="M15" s="17">
        <f t="shared" si="0"/>
        <v>0</v>
      </c>
    </row>
    <row r="16" spans="1:19" s="15" customFormat="1" ht="12" customHeight="1" x14ac:dyDescent="0.3">
      <c r="A16" s="16" t="s">
        <v>297</v>
      </c>
      <c r="B16" s="110" t="s">
        <v>368</v>
      </c>
      <c r="C16" s="110"/>
      <c r="D16" s="110"/>
      <c r="E16" s="110"/>
      <c r="F16" s="110"/>
      <c r="G16" s="110"/>
      <c r="H16" s="110"/>
      <c r="I16" s="110"/>
      <c r="J16" s="16" t="s">
        <v>304</v>
      </c>
      <c r="K16" s="16">
        <v>120</v>
      </c>
      <c r="L16" s="17"/>
      <c r="M16" s="17">
        <f t="shared" si="0"/>
        <v>0</v>
      </c>
    </row>
    <row r="17" spans="1:13" s="15" customFormat="1" ht="12" customHeight="1" x14ac:dyDescent="0.3">
      <c r="A17" s="16" t="s">
        <v>298</v>
      </c>
      <c r="B17" s="110" t="s">
        <v>303</v>
      </c>
      <c r="C17" s="110"/>
      <c r="D17" s="110"/>
      <c r="E17" s="110"/>
      <c r="F17" s="110"/>
      <c r="G17" s="110"/>
      <c r="H17" s="110"/>
      <c r="I17" s="110"/>
      <c r="J17" s="16" t="s">
        <v>304</v>
      </c>
      <c r="K17" s="16">
        <v>120</v>
      </c>
      <c r="L17" s="17"/>
      <c r="M17" s="17">
        <f t="shared" si="0"/>
        <v>0</v>
      </c>
    </row>
    <row r="18" spans="1:13" s="15" customFormat="1" ht="12" customHeight="1" x14ac:dyDescent="0.3">
      <c r="A18" s="16" t="s">
        <v>355</v>
      </c>
      <c r="B18" s="110" t="s">
        <v>369</v>
      </c>
      <c r="C18" s="110"/>
      <c r="D18" s="110"/>
      <c r="E18" s="110"/>
      <c r="F18" s="110"/>
      <c r="G18" s="110"/>
      <c r="H18" s="110"/>
      <c r="I18" s="110"/>
      <c r="J18" s="16" t="s">
        <v>304</v>
      </c>
      <c r="K18" s="16">
        <v>300</v>
      </c>
      <c r="L18" s="17"/>
      <c r="M18" s="17">
        <f t="shared" si="0"/>
        <v>0</v>
      </c>
    </row>
    <row r="19" spans="1:13" s="15" customFormat="1" ht="12" customHeight="1" x14ac:dyDescent="0.3">
      <c r="A19" s="16" t="s">
        <v>356</v>
      </c>
      <c r="B19" s="110" t="s">
        <v>370</v>
      </c>
      <c r="C19" s="110"/>
      <c r="D19" s="110"/>
      <c r="E19" s="110"/>
      <c r="F19" s="110"/>
      <c r="G19" s="110"/>
      <c r="H19" s="110"/>
      <c r="I19" s="110"/>
      <c r="J19" s="16" t="s">
        <v>19</v>
      </c>
      <c r="K19" s="16">
        <v>1</v>
      </c>
      <c r="L19" s="17"/>
      <c r="M19" s="17">
        <f t="shared" si="0"/>
        <v>0</v>
      </c>
    </row>
    <row r="20" spans="1:13" s="15" customFormat="1" ht="13" x14ac:dyDescent="0.3">
      <c r="A20" s="13" t="s">
        <v>286</v>
      </c>
      <c r="B20" s="111" t="s">
        <v>357</v>
      </c>
      <c r="C20" s="111"/>
      <c r="D20" s="111"/>
      <c r="E20" s="111"/>
      <c r="F20" s="111"/>
      <c r="G20" s="111"/>
      <c r="H20" s="111"/>
      <c r="I20" s="111"/>
      <c r="J20" s="13"/>
      <c r="K20" s="13"/>
      <c r="L20" s="49"/>
      <c r="M20" s="14">
        <f>SUM(M21:M26)</f>
        <v>0</v>
      </c>
    </row>
    <row r="21" spans="1:13" s="15" customFormat="1" ht="12" customHeight="1" x14ac:dyDescent="0.3">
      <c r="A21" s="16" t="s">
        <v>288</v>
      </c>
      <c r="B21" s="110" t="s">
        <v>354</v>
      </c>
      <c r="C21" s="110"/>
      <c r="D21" s="110"/>
      <c r="E21" s="110"/>
      <c r="F21" s="110"/>
      <c r="G21" s="110"/>
      <c r="H21" s="110"/>
      <c r="I21" s="110"/>
      <c r="J21" s="16" t="s">
        <v>304</v>
      </c>
      <c r="K21" s="16">
        <v>40</v>
      </c>
      <c r="L21" s="17"/>
      <c r="M21" s="17">
        <f t="shared" si="0"/>
        <v>0</v>
      </c>
    </row>
    <row r="22" spans="1:13" s="15" customFormat="1" ht="12" customHeight="1" x14ac:dyDescent="0.3">
      <c r="A22" s="16" t="s">
        <v>289</v>
      </c>
      <c r="B22" s="110" t="s">
        <v>352</v>
      </c>
      <c r="C22" s="110"/>
      <c r="D22" s="110"/>
      <c r="E22" s="110"/>
      <c r="F22" s="110"/>
      <c r="G22" s="110"/>
      <c r="H22" s="110"/>
      <c r="I22" s="110"/>
      <c r="J22" s="16" t="s">
        <v>304</v>
      </c>
      <c r="K22" s="16">
        <v>160</v>
      </c>
      <c r="L22" s="17"/>
      <c r="M22" s="17">
        <f t="shared" si="0"/>
        <v>0</v>
      </c>
    </row>
    <row r="23" spans="1:13" s="15" customFormat="1" ht="12" customHeight="1" x14ac:dyDescent="0.3">
      <c r="A23" s="16" t="s">
        <v>290</v>
      </c>
      <c r="B23" s="110" t="s">
        <v>353</v>
      </c>
      <c r="C23" s="110"/>
      <c r="D23" s="110"/>
      <c r="E23" s="110"/>
      <c r="F23" s="110"/>
      <c r="G23" s="110"/>
      <c r="H23" s="110"/>
      <c r="I23" s="110"/>
      <c r="J23" s="16" t="s">
        <v>304</v>
      </c>
      <c r="K23" s="16">
        <v>240</v>
      </c>
      <c r="L23" s="17"/>
      <c r="M23" s="17">
        <f t="shared" si="0"/>
        <v>0</v>
      </c>
    </row>
    <row r="24" spans="1:13" s="15" customFormat="1" ht="12" customHeight="1" x14ac:dyDescent="0.3">
      <c r="A24" s="16" t="s">
        <v>291</v>
      </c>
      <c r="B24" s="110" t="s">
        <v>371</v>
      </c>
      <c r="C24" s="110"/>
      <c r="D24" s="110"/>
      <c r="E24" s="110"/>
      <c r="F24" s="110"/>
      <c r="G24" s="110"/>
      <c r="H24" s="110"/>
      <c r="I24" s="110"/>
      <c r="J24" s="16" t="s">
        <v>304</v>
      </c>
      <c r="K24" s="16">
        <v>240</v>
      </c>
      <c r="L24" s="17"/>
      <c r="M24" s="17">
        <f t="shared" si="0"/>
        <v>0</v>
      </c>
    </row>
    <row r="25" spans="1:13" s="15" customFormat="1" ht="12" customHeight="1" x14ac:dyDescent="0.3">
      <c r="A25" s="16" t="s">
        <v>292</v>
      </c>
      <c r="B25" s="110" t="s">
        <v>369</v>
      </c>
      <c r="C25" s="110"/>
      <c r="D25" s="110"/>
      <c r="E25" s="110"/>
      <c r="F25" s="110"/>
      <c r="G25" s="110"/>
      <c r="H25" s="110"/>
      <c r="I25" s="110"/>
      <c r="J25" s="16" t="s">
        <v>304</v>
      </c>
      <c r="K25" s="16">
        <v>360</v>
      </c>
      <c r="L25" s="17"/>
      <c r="M25" s="17">
        <f t="shared" si="0"/>
        <v>0</v>
      </c>
    </row>
    <row r="26" spans="1:13" s="15" customFormat="1" ht="12" customHeight="1" x14ac:dyDescent="0.3">
      <c r="A26" s="16" t="s">
        <v>293</v>
      </c>
      <c r="B26" s="110" t="s">
        <v>370</v>
      </c>
      <c r="C26" s="110"/>
      <c r="D26" s="110"/>
      <c r="E26" s="110"/>
      <c r="F26" s="110"/>
      <c r="G26" s="110"/>
      <c r="H26" s="110"/>
      <c r="I26" s="110"/>
      <c r="J26" s="16" t="s">
        <v>19</v>
      </c>
      <c r="K26" s="16">
        <v>1</v>
      </c>
      <c r="L26" s="17"/>
      <c r="M26" s="17">
        <f t="shared" si="0"/>
        <v>0</v>
      </c>
    </row>
    <row r="27" spans="1:13" s="15" customFormat="1" ht="13" x14ac:dyDescent="0.3">
      <c r="A27" s="13" t="s">
        <v>350</v>
      </c>
      <c r="B27" s="111" t="s">
        <v>372</v>
      </c>
      <c r="C27" s="111"/>
      <c r="D27" s="111"/>
      <c r="E27" s="111"/>
      <c r="F27" s="111"/>
      <c r="G27" s="111"/>
      <c r="H27" s="111"/>
      <c r="I27" s="111"/>
      <c r="J27" s="13"/>
      <c r="K27" s="13"/>
      <c r="L27" s="50"/>
      <c r="M27" s="14">
        <f>SUM(M28:M34)</f>
        <v>0</v>
      </c>
    </row>
    <row r="28" spans="1:13" s="15" customFormat="1" ht="12" customHeight="1" x14ac:dyDescent="0.3">
      <c r="A28" s="16" t="s">
        <v>358</v>
      </c>
      <c r="B28" s="110" t="s">
        <v>354</v>
      </c>
      <c r="C28" s="110"/>
      <c r="D28" s="110"/>
      <c r="E28" s="110"/>
      <c r="F28" s="110"/>
      <c r="G28" s="110"/>
      <c r="H28" s="110"/>
      <c r="I28" s="110"/>
      <c r="J28" s="16" t="s">
        <v>304</v>
      </c>
      <c r="K28" s="16">
        <v>10</v>
      </c>
      <c r="L28" s="17"/>
      <c r="M28" s="17">
        <f>ROUND(K28*L28,2)</f>
        <v>0</v>
      </c>
    </row>
    <row r="29" spans="1:13" s="15" customFormat="1" ht="12" customHeight="1" x14ac:dyDescent="0.3">
      <c r="A29" s="16" t="s">
        <v>359</v>
      </c>
      <c r="B29" s="110" t="s">
        <v>299</v>
      </c>
      <c r="C29" s="110"/>
      <c r="D29" s="110"/>
      <c r="E29" s="110"/>
      <c r="F29" s="110"/>
      <c r="G29" s="110"/>
      <c r="H29" s="110"/>
      <c r="I29" s="110"/>
      <c r="J29" s="16" t="s">
        <v>304</v>
      </c>
      <c r="K29" s="16">
        <v>20</v>
      </c>
      <c r="L29" s="17"/>
      <c r="M29" s="17">
        <f>ROUND(K29*L29,2)</f>
        <v>0</v>
      </c>
    </row>
    <row r="30" spans="1:13" s="15" customFormat="1" ht="12" customHeight="1" x14ac:dyDescent="0.3">
      <c r="A30" s="16" t="s">
        <v>360</v>
      </c>
      <c r="B30" s="110" t="s">
        <v>300</v>
      </c>
      <c r="C30" s="110"/>
      <c r="D30" s="110"/>
      <c r="E30" s="110"/>
      <c r="F30" s="110"/>
      <c r="G30" s="110"/>
      <c r="H30" s="110"/>
      <c r="I30" s="110"/>
      <c r="J30" s="16" t="s">
        <v>304</v>
      </c>
      <c r="K30" s="16">
        <v>20</v>
      </c>
      <c r="L30" s="17"/>
      <c r="M30" s="17">
        <f t="shared" ref="M30:M34" si="1">ROUND(K30*L30,2)</f>
        <v>0</v>
      </c>
    </row>
    <row r="31" spans="1:13" s="15" customFormat="1" ht="12" customHeight="1" x14ac:dyDescent="0.3">
      <c r="A31" s="16" t="s">
        <v>361</v>
      </c>
      <c r="B31" s="110" t="s">
        <v>301</v>
      </c>
      <c r="C31" s="110"/>
      <c r="D31" s="110"/>
      <c r="E31" s="110"/>
      <c r="F31" s="110"/>
      <c r="G31" s="110"/>
      <c r="H31" s="110"/>
      <c r="I31" s="110"/>
      <c r="J31" s="16" t="s">
        <v>304</v>
      </c>
      <c r="K31" s="16">
        <v>8</v>
      </c>
      <c r="L31" s="17"/>
      <c r="M31" s="17">
        <f t="shared" si="1"/>
        <v>0</v>
      </c>
    </row>
    <row r="32" spans="1:13" s="15" customFormat="1" ht="12" customHeight="1" x14ac:dyDescent="0.3">
      <c r="A32" s="16" t="s">
        <v>362</v>
      </c>
      <c r="B32" s="110" t="s">
        <v>302</v>
      </c>
      <c r="C32" s="110"/>
      <c r="D32" s="110"/>
      <c r="E32" s="110"/>
      <c r="F32" s="110"/>
      <c r="G32" s="110"/>
      <c r="H32" s="110"/>
      <c r="I32" s="110"/>
      <c r="J32" s="16" t="s">
        <v>304</v>
      </c>
      <c r="K32" s="16">
        <v>20</v>
      </c>
      <c r="L32" s="17"/>
      <c r="M32" s="17">
        <f t="shared" si="1"/>
        <v>0</v>
      </c>
    </row>
    <row r="33" spans="1:13" s="15" customFormat="1" ht="12" customHeight="1" x14ac:dyDescent="0.3">
      <c r="A33" s="16" t="s">
        <v>363</v>
      </c>
      <c r="B33" s="110" t="s">
        <v>369</v>
      </c>
      <c r="C33" s="110"/>
      <c r="D33" s="110"/>
      <c r="E33" s="110"/>
      <c r="F33" s="110"/>
      <c r="G33" s="110"/>
      <c r="H33" s="110"/>
      <c r="I33" s="110"/>
      <c r="J33" s="16" t="s">
        <v>304</v>
      </c>
      <c r="K33" s="16">
        <v>40</v>
      </c>
      <c r="L33" s="17"/>
      <c r="M33" s="17">
        <f t="shared" si="1"/>
        <v>0</v>
      </c>
    </row>
    <row r="34" spans="1:13" s="15" customFormat="1" ht="12" customHeight="1" x14ac:dyDescent="0.3">
      <c r="A34" s="16" t="s">
        <v>364</v>
      </c>
      <c r="B34" s="110" t="s">
        <v>370</v>
      </c>
      <c r="C34" s="110"/>
      <c r="D34" s="110"/>
      <c r="E34" s="110"/>
      <c r="F34" s="110"/>
      <c r="G34" s="110"/>
      <c r="H34" s="110"/>
      <c r="I34" s="110"/>
      <c r="J34" s="16" t="s">
        <v>19</v>
      </c>
      <c r="K34" s="16">
        <v>1</v>
      </c>
      <c r="L34" s="17"/>
      <c r="M34" s="17">
        <f t="shared" si="1"/>
        <v>0</v>
      </c>
    </row>
    <row r="35" spans="1:13" s="18" customFormat="1" ht="6.5" customHeight="1" x14ac:dyDescent="0.35">
      <c r="M35" s="19"/>
    </row>
    <row r="36" spans="1:13" ht="26" customHeight="1" x14ac:dyDescent="0.35">
      <c r="A36" s="112" t="s">
        <v>706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</row>
    <row r="37" spans="1:13" ht="27.75" customHeight="1" x14ac:dyDescent="0.35">
      <c r="A37" s="112" t="s">
        <v>707</v>
      </c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</row>
    <row r="41" spans="1:13" x14ac:dyDescent="0.35">
      <c r="A41" s="20"/>
      <c r="B41" s="21"/>
      <c r="C41" s="21"/>
      <c r="D41" s="22"/>
      <c r="E41" s="23"/>
      <c r="F41" s="23"/>
      <c r="G41" s="21"/>
      <c r="H41" s="24"/>
      <c r="I41" s="24"/>
      <c r="J41" s="24"/>
      <c r="K41" s="20"/>
      <c r="L41" s="25"/>
      <c r="M41" s="20"/>
    </row>
    <row r="42" spans="1:13" s="18" customFormat="1" ht="13" x14ac:dyDescent="0.35">
      <c r="A42" s="26"/>
      <c r="B42" s="27" t="s">
        <v>273</v>
      </c>
      <c r="C42" s="27"/>
      <c r="D42" s="28"/>
      <c r="E42" s="29"/>
      <c r="F42" s="29"/>
      <c r="G42" s="27"/>
      <c r="H42" s="30"/>
      <c r="I42" s="30"/>
      <c r="J42" s="30" t="s">
        <v>274</v>
      </c>
      <c r="K42" s="26"/>
      <c r="L42" s="31"/>
      <c r="M42" s="26"/>
    </row>
    <row r="43" spans="1:13" x14ac:dyDescent="0.35">
      <c r="A43" s="20"/>
      <c r="B43" s="32"/>
      <c r="C43" s="32"/>
      <c r="D43" s="22"/>
      <c r="E43" s="33"/>
      <c r="F43" s="33"/>
      <c r="G43" s="21"/>
      <c r="H43" s="24"/>
      <c r="I43" s="24"/>
      <c r="J43" s="24"/>
      <c r="K43" s="20"/>
      <c r="L43" s="34"/>
      <c r="M43" s="20"/>
    </row>
    <row r="44" spans="1:13" x14ac:dyDescent="0.35">
      <c r="A44" s="20"/>
      <c r="B44" s="32"/>
      <c r="C44" s="32"/>
      <c r="D44" s="22"/>
      <c r="E44" s="22"/>
      <c r="F44" s="22"/>
      <c r="G44" s="21"/>
      <c r="H44" s="24"/>
      <c r="I44" s="24"/>
      <c r="J44" s="24"/>
      <c r="K44" s="20"/>
      <c r="L44" s="35"/>
      <c r="M44" s="20"/>
    </row>
    <row r="45" spans="1:13" x14ac:dyDescent="0.35">
      <c r="A45" s="20"/>
      <c r="B45" s="21"/>
      <c r="C45" s="21"/>
      <c r="D45" s="22"/>
      <c r="E45" s="23"/>
      <c r="F45" s="23"/>
      <c r="G45" s="21"/>
      <c r="H45" s="24"/>
      <c r="I45" s="24"/>
      <c r="J45" s="24"/>
      <c r="K45" s="20"/>
      <c r="L45" s="25"/>
      <c r="M45" s="20"/>
    </row>
    <row r="46" spans="1:13" x14ac:dyDescent="0.35">
      <c r="A46" s="20"/>
      <c r="B46" s="21"/>
      <c r="C46" s="21"/>
      <c r="D46" s="22"/>
      <c r="E46" s="23"/>
      <c r="F46" s="23"/>
      <c r="G46" s="21"/>
      <c r="H46" s="24"/>
      <c r="I46" s="24"/>
      <c r="J46" s="24"/>
      <c r="K46" s="20"/>
      <c r="L46" s="25"/>
      <c r="M46" s="20"/>
    </row>
    <row r="47" spans="1:13" x14ac:dyDescent="0.35">
      <c r="A47" s="20"/>
      <c r="B47" s="21"/>
      <c r="C47" s="21"/>
      <c r="D47" s="22"/>
      <c r="E47" s="23"/>
      <c r="F47" s="23"/>
      <c r="G47" s="21"/>
      <c r="H47" s="24"/>
      <c r="I47" s="24"/>
      <c r="J47" s="24"/>
      <c r="K47" s="20"/>
      <c r="L47" s="25"/>
      <c r="M47" s="20"/>
    </row>
    <row r="48" spans="1:13" x14ac:dyDescent="0.35">
      <c r="A48" s="20"/>
      <c r="B48" s="21"/>
      <c r="C48" s="21"/>
      <c r="D48" s="22"/>
      <c r="E48" s="23"/>
      <c r="F48" s="23"/>
      <c r="G48" s="21"/>
      <c r="H48" s="24"/>
      <c r="I48" s="24"/>
      <c r="J48" s="24"/>
      <c r="K48" s="20"/>
      <c r="L48" s="25"/>
      <c r="M48" s="20"/>
    </row>
    <row r="49" spans="1:13" x14ac:dyDescent="0.35">
      <c r="A49" s="20"/>
      <c r="B49" s="21"/>
      <c r="C49" s="21"/>
      <c r="D49" s="36"/>
      <c r="E49" s="23"/>
      <c r="F49" s="23"/>
      <c r="G49" s="21"/>
      <c r="H49" s="24"/>
      <c r="I49" s="24"/>
      <c r="J49" s="24"/>
      <c r="K49" s="20"/>
      <c r="L49" s="25"/>
      <c r="M49" s="20"/>
    </row>
    <row r="50" spans="1:13" x14ac:dyDescent="0.35">
      <c r="A50" s="20"/>
      <c r="B50" s="21"/>
      <c r="C50" s="21"/>
      <c r="D50" s="22"/>
      <c r="E50" s="23"/>
      <c r="F50" s="23"/>
      <c r="G50" s="21"/>
      <c r="H50" s="24"/>
      <c r="I50" s="24"/>
      <c r="J50" s="24"/>
      <c r="K50" s="20"/>
      <c r="L50" s="25"/>
      <c r="M50" s="20"/>
    </row>
    <row r="51" spans="1:13" x14ac:dyDescent="0.35">
      <c r="A51" s="20"/>
      <c r="B51" s="21"/>
      <c r="C51" s="21"/>
      <c r="D51" s="22"/>
      <c r="E51" s="23"/>
      <c r="F51" s="23"/>
      <c r="G51" s="21"/>
      <c r="H51" s="24"/>
      <c r="I51" s="24"/>
      <c r="J51" s="24"/>
      <c r="K51" s="20"/>
      <c r="L51" s="25"/>
      <c r="M51" s="20"/>
    </row>
    <row r="52" spans="1:13" x14ac:dyDescent="0.35">
      <c r="A52" s="20"/>
      <c r="B52" s="32"/>
      <c r="C52" s="32"/>
      <c r="D52" s="22"/>
      <c r="E52" s="22"/>
      <c r="F52" s="22"/>
      <c r="G52" s="21"/>
      <c r="H52" s="24"/>
      <c r="I52" s="24"/>
      <c r="J52" s="24"/>
      <c r="K52" s="20"/>
      <c r="L52" s="35"/>
      <c r="M52" s="20"/>
    </row>
    <row r="53" spans="1:13" x14ac:dyDescent="0.35">
      <c r="A53" s="20"/>
      <c r="B53" s="21"/>
      <c r="C53" s="21"/>
      <c r="D53" s="22"/>
      <c r="E53" s="22"/>
      <c r="F53" s="22"/>
      <c r="G53" s="21"/>
      <c r="H53" s="24"/>
      <c r="I53" s="24"/>
      <c r="J53" s="24"/>
      <c r="K53" s="20"/>
      <c r="L53" s="35"/>
      <c r="M53" s="20"/>
    </row>
    <row r="54" spans="1:13" x14ac:dyDescent="0.35">
      <c r="A54" s="20"/>
      <c r="B54" s="21"/>
      <c r="C54" s="21"/>
      <c r="D54" s="22"/>
      <c r="E54" s="22"/>
      <c r="F54" s="22"/>
      <c r="G54" s="21"/>
      <c r="H54" s="24"/>
      <c r="I54" s="24"/>
      <c r="J54" s="24"/>
      <c r="K54" s="20"/>
      <c r="L54" s="35"/>
      <c r="M54" s="20"/>
    </row>
    <row r="55" spans="1:13" x14ac:dyDescent="0.35">
      <c r="A55" s="20"/>
      <c r="B55" s="21"/>
      <c r="C55" s="21"/>
      <c r="D55" s="22"/>
      <c r="E55" s="22"/>
      <c r="F55" s="22"/>
      <c r="G55" s="21"/>
      <c r="H55" s="24"/>
      <c r="I55" s="24"/>
      <c r="J55" s="24"/>
      <c r="K55" s="20"/>
      <c r="L55" s="35"/>
      <c r="M55" s="20"/>
    </row>
    <row r="56" spans="1:13" x14ac:dyDescent="0.35">
      <c r="A56" s="20"/>
      <c r="B56" s="21"/>
      <c r="C56" s="21"/>
      <c r="D56" s="22"/>
      <c r="E56" s="23"/>
      <c r="F56" s="23"/>
      <c r="G56" s="21"/>
      <c r="H56" s="24"/>
      <c r="I56" s="24"/>
      <c r="J56" s="24"/>
      <c r="K56" s="20"/>
      <c r="L56" s="25"/>
      <c r="M56" s="20"/>
    </row>
    <row r="57" spans="1:13" x14ac:dyDescent="0.35">
      <c r="A57" s="20"/>
      <c r="B57" s="21"/>
      <c r="C57" s="21"/>
      <c r="D57" s="22"/>
      <c r="E57" s="23"/>
      <c r="F57" s="23"/>
      <c r="G57" s="21"/>
      <c r="H57" s="24"/>
      <c r="I57" s="24"/>
      <c r="J57" s="24"/>
      <c r="K57" s="20"/>
      <c r="L57" s="25"/>
      <c r="M57" s="20"/>
    </row>
    <row r="58" spans="1:13" x14ac:dyDescent="0.35">
      <c r="A58" s="20"/>
      <c r="B58" s="21"/>
      <c r="C58" s="21"/>
      <c r="D58" s="22"/>
      <c r="E58" s="23"/>
      <c r="F58" s="23"/>
      <c r="G58" s="21"/>
      <c r="H58" s="24"/>
      <c r="I58" s="24"/>
      <c r="J58" s="24"/>
      <c r="K58" s="20"/>
      <c r="L58" s="25"/>
      <c r="M58" s="20"/>
    </row>
    <row r="59" spans="1:13" x14ac:dyDescent="0.35">
      <c r="A59" s="20"/>
      <c r="B59" s="21"/>
      <c r="C59" s="21"/>
      <c r="D59" s="22"/>
      <c r="E59" s="23"/>
      <c r="F59" s="23"/>
      <c r="G59" s="21"/>
      <c r="H59" s="24"/>
      <c r="I59" s="24"/>
      <c r="J59" s="24"/>
      <c r="K59" s="20"/>
      <c r="L59" s="25"/>
      <c r="M59" s="20"/>
    </row>
    <row r="60" spans="1:13" x14ac:dyDescent="0.35">
      <c r="A60" s="20"/>
      <c r="B60" s="21"/>
      <c r="C60" s="21"/>
      <c r="D60" s="22"/>
      <c r="E60" s="23"/>
      <c r="F60" s="23"/>
      <c r="G60" s="21"/>
      <c r="H60" s="24"/>
      <c r="I60" s="24"/>
      <c r="J60" s="24"/>
      <c r="K60" s="20"/>
      <c r="L60" s="25"/>
      <c r="M60" s="20"/>
    </row>
    <row r="61" spans="1:13" x14ac:dyDescent="0.35">
      <c r="A61" s="20"/>
      <c r="B61" s="21"/>
      <c r="C61" s="21"/>
      <c r="D61" s="22"/>
      <c r="E61" s="23"/>
      <c r="F61" s="23"/>
      <c r="G61" s="21"/>
      <c r="H61" s="24"/>
      <c r="I61" s="24"/>
      <c r="J61" s="24"/>
      <c r="K61" s="20"/>
      <c r="L61" s="25"/>
      <c r="M61" s="20"/>
    </row>
    <row r="62" spans="1:13" x14ac:dyDescent="0.35">
      <c r="A62" s="20"/>
      <c r="B62" s="21"/>
      <c r="C62" s="21"/>
      <c r="D62" s="22"/>
      <c r="E62" s="23"/>
      <c r="F62" s="23"/>
      <c r="G62" s="21"/>
      <c r="H62" s="24"/>
      <c r="I62" s="24"/>
      <c r="J62" s="24"/>
      <c r="K62" s="20"/>
      <c r="L62" s="25"/>
      <c r="M62" s="20"/>
    </row>
    <row r="63" spans="1:13" x14ac:dyDescent="0.35">
      <c r="A63" s="20"/>
      <c r="B63" s="21"/>
      <c r="C63" s="21"/>
      <c r="D63" s="22"/>
      <c r="E63" s="23"/>
      <c r="F63" s="23"/>
      <c r="G63" s="21"/>
      <c r="H63" s="24"/>
      <c r="I63" s="24"/>
      <c r="J63" s="24"/>
      <c r="K63" s="20"/>
      <c r="L63" s="25"/>
      <c r="M63" s="20"/>
    </row>
    <row r="64" spans="1:13" x14ac:dyDescent="0.35">
      <c r="A64" s="20"/>
      <c r="B64" s="21"/>
      <c r="C64" s="21"/>
      <c r="D64" s="22"/>
      <c r="E64" s="23"/>
      <c r="F64" s="23"/>
      <c r="G64" s="21"/>
      <c r="H64" s="24"/>
      <c r="I64" s="24"/>
      <c r="J64" s="24"/>
      <c r="K64" s="20"/>
      <c r="L64" s="25"/>
      <c r="M64" s="20"/>
    </row>
    <row r="65" spans="1:13" x14ac:dyDescent="0.35">
      <c r="A65" s="20"/>
      <c r="B65" s="32"/>
      <c r="C65" s="32"/>
      <c r="D65" s="22"/>
      <c r="E65" s="22"/>
      <c r="F65" s="22"/>
      <c r="G65" s="21"/>
      <c r="H65" s="24"/>
      <c r="I65" s="24"/>
      <c r="J65" s="24"/>
      <c r="K65" s="20"/>
      <c r="L65" s="35"/>
      <c r="M65" s="20"/>
    </row>
    <row r="66" spans="1:13" x14ac:dyDescent="0.35">
      <c r="A66" s="20"/>
      <c r="B66" s="32"/>
      <c r="C66" s="32"/>
      <c r="D66" s="22"/>
      <c r="E66" s="22"/>
      <c r="F66" s="22"/>
      <c r="G66" s="21"/>
      <c r="H66" s="24"/>
      <c r="I66" s="24"/>
      <c r="J66" s="24"/>
      <c r="K66" s="20"/>
      <c r="L66" s="35"/>
      <c r="M66" s="20"/>
    </row>
    <row r="67" spans="1:13" x14ac:dyDescent="0.35">
      <c r="A67" s="20"/>
      <c r="B67" s="32"/>
      <c r="C67" s="32"/>
      <c r="D67" s="22"/>
      <c r="E67" s="22"/>
      <c r="F67" s="22"/>
      <c r="G67" s="21"/>
      <c r="H67" s="24"/>
      <c r="I67" s="24"/>
      <c r="J67" s="24"/>
      <c r="K67" s="20"/>
      <c r="L67" s="35"/>
      <c r="M67" s="20"/>
    </row>
    <row r="68" spans="1:13" x14ac:dyDescent="0.35">
      <c r="A68" s="20"/>
      <c r="B68" s="32"/>
      <c r="C68" s="32"/>
      <c r="D68" s="22"/>
      <c r="E68" s="22"/>
      <c r="F68" s="22"/>
      <c r="G68" s="21"/>
      <c r="H68" s="24"/>
      <c r="I68" s="24"/>
      <c r="J68" s="24"/>
      <c r="K68" s="20"/>
      <c r="L68" s="35"/>
      <c r="M68" s="20"/>
    </row>
    <row r="69" spans="1:13" x14ac:dyDescent="0.35">
      <c r="A69" s="20"/>
      <c r="B69" s="32"/>
      <c r="C69" s="32"/>
      <c r="D69" s="22"/>
      <c r="E69" s="22"/>
      <c r="F69" s="22"/>
      <c r="G69" s="21"/>
      <c r="H69" s="24"/>
      <c r="I69" s="24"/>
      <c r="J69" s="24"/>
      <c r="K69" s="20"/>
      <c r="L69" s="35"/>
      <c r="M69" s="20"/>
    </row>
    <row r="70" spans="1:13" x14ac:dyDescent="0.35">
      <c r="A70" s="20"/>
      <c r="B70" s="32"/>
      <c r="C70" s="32"/>
      <c r="D70" s="22"/>
      <c r="E70" s="22"/>
      <c r="F70" s="22"/>
      <c r="G70" s="21"/>
      <c r="H70" s="24"/>
      <c r="I70" s="24"/>
      <c r="J70" s="24"/>
      <c r="K70" s="20"/>
      <c r="L70" s="35"/>
      <c r="M70" s="20"/>
    </row>
    <row r="71" spans="1:13" x14ac:dyDescent="0.35">
      <c r="A71" s="20"/>
      <c r="B71" s="21"/>
      <c r="C71" s="21"/>
      <c r="D71" s="22"/>
      <c r="E71" s="23"/>
      <c r="F71" s="23"/>
      <c r="G71" s="21"/>
      <c r="H71" s="24"/>
      <c r="I71" s="24"/>
      <c r="J71" s="24"/>
      <c r="K71" s="20"/>
      <c r="L71" s="25"/>
      <c r="M71" s="20"/>
    </row>
    <row r="72" spans="1:13" x14ac:dyDescent="0.35">
      <c r="A72" s="20"/>
      <c r="B72" s="21"/>
      <c r="C72" s="21"/>
      <c r="D72" s="22"/>
      <c r="E72" s="23"/>
      <c r="F72" s="23"/>
      <c r="G72" s="21"/>
      <c r="H72" s="24"/>
      <c r="I72" s="24"/>
      <c r="J72" s="24"/>
      <c r="K72" s="20"/>
      <c r="L72" s="25"/>
      <c r="M72" s="20"/>
    </row>
    <row r="73" spans="1:13" x14ac:dyDescent="0.35">
      <c r="A73" s="20"/>
      <c r="B73" s="21"/>
      <c r="C73" s="21"/>
      <c r="D73" s="22"/>
      <c r="E73" s="23"/>
      <c r="F73" s="23"/>
      <c r="G73" s="21"/>
      <c r="H73" s="24"/>
      <c r="I73" s="24"/>
      <c r="J73" s="24"/>
      <c r="K73" s="20"/>
      <c r="L73" s="25"/>
      <c r="M73" s="20"/>
    </row>
    <row r="74" spans="1:13" x14ac:dyDescent="0.35">
      <c r="A74" s="20"/>
      <c r="B74" s="21"/>
      <c r="C74" s="21"/>
      <c r="D74" s="22"/>
      <c r="E74" s="23"/>
      <c r="F74" s="23"/>
      <c r="G74" s="21"/>
      <c r="H74" s="24"/>
      <c r="I74" s="24"/>
      <c r="J74" s="24"/>
      <c r="K74" s="20"/>
      <c r="L74" s="25"/>
      <c r="M74" s="20"/>
    </row>
    <row r="75" spans="1:13" x14ac:dyDescent="0.35">
      <c r="A75" s="20"/>
      <c r="B75" s="21"/>
      <c r="C75" s="21"/>
      <c r="D75" s="22"/>
      <c r="E75" s="23"/>
      <c r="F75" s="23"/>
      <c r="G75" s="21"/>
      <c r="H75" s="24"/>
      <c r="I75" s="24"/>
      <c r="J75" s="24"/>
      <c r="K75" s="20"/>
      <c r="L75" s="25"/>
      <c r="M75" s="20"/>
    </row>
    <row r="76" spans="1:13" x14ac:dyDescent="0.35">
      <c r="A76" s="20"/>
      <c r="B76" s="21"/>
      <c r="C76" s="21"/>
      <c r="D76" s="22"/>
      <c r="E76" s="23"/>
      <c r="F76" s="23"/>
      <c r="G76" s="21"/>
      <c r="H76" s="24"/>
      <c r="I76" s="24"/>
      <c r="J76" s="24"/>
      <c r="K76" s="20"/>
      <c r="L76" s="25"/>
      <c r="M76" s="20"/>
    </row>
    <row r="77" spans="1:13" x14ac:dyDescent="0.35">
      <c r="A77" s="20"/>
      <c r="B77" s="21"/>
      <c r="C77" s="21"/>
      <c r="D77" s="22"/>
      <c r="E77" s="23"/>
      <c r="F77" s="23"/>
      <c r="G77" s="21"/>
      <c r="H77" s="24"/>
      <c r="I77" s="24"/>
      <c r="J77" s="24"/>
      <c r="K77" s="20"/>
      <c r="L77" s="25"/>
      <c r="M77" s="20"/>
    </row>
    <row r="78" spans="1:13" x14ac:dyDescent="0.35">
      <c r="A78" s="20"/>
      <c r="B78" s="21"/>
      <c r="C78" s="21"/>
      <c r="D78" s="22"/>
      <c r="E78" s="23"/>
      <c r="F78" s="23"/>
      <c r="G78" s="21"/>
      <c r="H78" s="24"/>
      <c r="I78" s="24"/>
      <c r="J78" s="24"/>
      <c r="K78" s="20"/>
      <c r="L78" s="25"/>
      <c r="M78" s="20"/>
    </row>
    <row r="79" spans="1:13" x14ac:dyDescent="0.35">
      <c r="A79" s="20"/>
      <c r="B79" s="21"/>
      <c r="C79" s="21"/>
      <c r="D79" s="22"/>
      <c r="E79" s="23"/>
      <c r="F79" s="23"/>
      <c r="G79" s="21"/>
      <c r="H79" s="24"/>
      <c r="I79" s="24"/>
      <c r="J79" s="24"/>
      <c r="K79" s="20"/>
      <c r="L79" s="25"/>
      <c r="M79" s="20"/>
    </row>
    <row r="80" spans="1:13" x14ac:dyDescent="0.35">
      <c r="A80" s="20"/>
      <c r="B80" s="21"/>
      <c r="C80" s="21"/>
      <c r="D80" s="22"/>
      <c r="E80" s="23"/>
      <c r="F80" s="23"/>
      <c r="G80" s="21"/>
      <c r="H80" s="24"/>
      <c r="I80" s="24"/>
      <c r="J80" s="24"/>
      <c r="K80" s="20"/>
      <c r="L80" s="25"/>
      <c r="M80" s="20"/>
    </row>
    <row r="81" spans="1:13" x14ac:dyDescent="0.35">
      <c r="A81" s="20"/>
      <c r="B81" s="21"/>
      <c r="C81" s="21"/>
      <c r="D81" s="22"/>
      <c r="E81" s="23"/>
      <c r="F81" s="23"/>
      <c r="G81" s="21"/>
      <c r="H81" s="24"/>
      <c r="I81" s="24"/>
      <c r="J81" s="24"/>
      <c r="K81" s="20"/>
      <c r="L81" s="25"/>
      <c r="M81" s="20"/>
    </row>
    <row r="82" spans="1:13" ht="13" x14ac:dyDescent="0.35">
      <c r="A82" s="37"/>
      <c r="B82" s="37"/>
      <c r="C82" s="37"/>
      <c r="D82" s="38"/>
      <c r="E82" s="38"/>
      <c r="F82" s="38"/>
      <c r="G82" s="39"/>
      <c r="H82" s="40"/>
      <c r="I82" s="40"/>
      <c r="J82" s="40"/>
      <c r="K82" s="41"/>
      <c r="L82" s="41"/>
      <c r="M82" s="41"/>
    </row>
    <row r="83" spans="1:13" ht="13" x14ac:dyDescent="0.35">
      <c r="A83" s="37"/>
      <c r="B83" s="37"/>
      <c r="C83" s="37"/>
      <c r="D83" s="20"/>
      <c r="E83" s="20"/>
      <c r="F83" s="20"/>
      <c r="G83" s="39"/>
      <c r="H83" s="40"/>
      <c r="I83" s="40"/>
      <c r="J83" s="40"/>
      <c r="K83" s="20"/>
      <c r="L83" s="20"/>
      <c r="M83" s="20"/>
    </row>
    <row r="84" spans="1:13" ht="13" x14ac:dyDescent="0.35">
      <c r="A84" s="37"/>
      <c r="B84" s="37"/>
      <c r="C84" s="37"/>
      <c r="D84" s="38"/>
      <c r="E84" s="38"/>
      <c r="F84" s="38"/>
      <c r="G84" s="39"/>
      <c r="H84" s="40"/>
      <c r="I84" s="40"/>
      <c r="J84" s="40"/>
      <c r="K84" s="38"/>
      <c r="L84" s="38"/>
      <c r="M84" s="38"/>
    </row>
    <row r="85" spans="1:13" ht="13" x14ac:dyDescent="0.35">
      <c r="A85" s="37"/>
      <c r="B85" s="37"/>
      <c r="C85" s="37"/>
      <c r="D85" s="20"/>
      <c r="E85" s="20"/>
      <c r="F85" s="20"/>
      <c r="G85" s="39"/>
      <c r="H85" s="40"/>
      <c r="I85" s="40"/>
      <c r="J85" s="40"/>
      <c r="K85" s="20"/>
      <c r="L85" s="20"/>
      <c r="M85" s="20"/>
    </row>
    <row r="86" spans="1:13" ht="13" x14ac:dyDescent="0.35">
      <c r="A86" s="37"/>
      <c r="B86" s="37"/>
      <c r="C86" s="37"/>
      <c r="D86" s="38"/>
      <c r="E86" s="38"/>
      <c r="F86" s="38"/>
      <c r="G86" s="39"/>
      <c r="H86" s="40"/>
      <c r="I86" s="40"/>
      <c r="J86" s="40"/>
      <c r="K86" s="38"/>
      <c r="L86" s="38"/>
      <c r="M86" s="38"/>
    </row>
    <row r="87" spans="1:13" ht="13" x14ac:dyDescent="0.35">
      <c r="A87" s="37"/>
      <c r="B87" s="37"/>
      <c r="C87" s="37"/>
      <c r="D87" s="20"/>
      <c r="E87" s="20"/>
      <c r="F87" s="20"/>
      <c r="G87" s="39"/>
      <c r="H87" s="40"/>
      <c r="I87" s="40"/>
      <c r="J87" s="40"/>
      <c r="K87" s="20"/>
      <c r="L87" s="20"/>
      <c r="M87" s="20"/>
    </row>
    <row r="88" spans="1:13" x14ac:dyDescent="0.35">
      <c r="A88" s="21"/>
      <c r="B88" s="21"/>
      <c r="C88" s="21"/>
      <c r="D88" s="42"/>
      <c r="E88" s="42"/>
      <c r="F88" s="42"/>
      <c r="G88" s="43"/>
      <c r="H88" s="44"/>
      <c r="I88" s="44"/>
      <c r="J88" s="44"/>
      <c r="K88" s="45"/>
      <c r="L88" s="45"/>
      <c r="M88" s="45"/>
    </row>
    <row r="89" spans="1:13" x14ac:dyDescent="0.35">
      <c r="A89" s="21"/>
      <c r="B89" s="21"/>
      <c r="C89" s="21"/>
      <c r="D89" s="21"/>
      <c r="E89" s="21"/>
      <c r="F89" s="21"/>
      <c r="G89" s="21"/>
      <c r="H89" s="24"/>
      <c r="I89" s="24"/>
      <c r="J89" s="24"/>
      <c r="K89" s="21"/>
      <c r="L89" s="21"/>
      <c r="M89" s="21"/>
    </row>
    <row r="90" spans="1:13" x14ac:dyDescent="0.35">
      <c r="A90" s="21"/>
      <c r="B90" s="21"/>
      <c r="C90" s="21"/>
      <c r="D90" s="21"/>
      <c r="E90" s="21"/>
      <c r="F90" s="21"/>
      <c r="G90" s="21"/>
      <c r="H90" s="24"/>
      <c r="I90" s="24"/>
      <c r="J90" s="24"/>
      <c r="K90" s="21"/>
      <c r="L90" s="21"/>
      <c r="M90" s="21"/>
    </row>
    <row r="91" spans="1:13" x14ac:dyDescent="0.35">
      <c r="A91" s="21"/>
      <c r="B91" s="21"/>
      <c r="C91" s="21"/>
      <c r="D91" s="21"/>
      <c r="E91" s="21"/>
      <c r="F91" s="21"/>
      <c r="G91" s="21"/>
      <c r="H91" s="24"/>
      <c r="I91" s="24"/>
      <c r="J91" s="24"/>
      <c r="K91" s="21"/>
      <c r="L91" s="21"/>
      <c r="M91" s="21"/>
    </row>
    <row r="92" spans="1:13" x14ac:dyDescent="0.35">
      <c r="A92" s="21"/>
      <c r="B92" s="21"/>
      <c r="C92" s="21"/>
      <c r="D92" s="21"/>
      <c r="E92" s="21"/>
      <c r="F92" s="21"/>
      <c r="G92" s="21"/>
      <c r="H92" s="24"/>
      <c r="I92" s="24"/>
      <c r="J92" s="24"/>
      <c r="K92" s="21"/>
      <c r="L92" s="21"/>
      <c r="M92" s="21"/>
    </row>
    <row r="93" spans="1:13" x14ac:dyDescent="0.35">
      <c r="A93" s="21"/>
      <c r="B93" s="21"/>
      <c r="C93" s="21"/>
      <c r="D93" s="21"/>
      <c r="E93" s="21"/>
      <c r="F93" s="21"/>
      <c r="G93" s="21"/>
      <c r="H93" s="24"/>
      <c r="I93" s="24"/>
      <c r="J93" s="24"/>
      <c r="K93" s="21"/>
      <c r="L93" s="21"/>
      <c r="M93" s="21"/>
    </row>
    <row r="94" spans="1:13" x14ac:dyDescent="0.35">
      <c r="A94" s="21"/>
      <c r="B94" s="21"/>
      <c r="C94" s="21"/>
      <c r="D94" s="21"/>
      <c r="E94" s="21"/>
      <c r="F94" s="21"/>
      <c r="G94" s="21"/>
      <c r="H94" s="24"/>
      <c r="I94" s="24"/>
      <c r="J94" s="24"/>
      <c r="K94" s="21"/>
      <c r="L94" s="21"/>
      <c r="M94" s="21"/>
    </row>
    <row r="95" spans="1:13" x14ac:dyDescent="0.35">
      <c r="A95" s="21"/>
      <c r="B95" s="21"/>
      <c r="C95" s="21"/>
      <c r="D95" s="21"/>
      <c r="E95" s="21"/>
      <c r="F95" s="21"/>
      <c r="G95" s="21"/>
      <c r="H95" s="24"/>
      <c r="I95" s="24"/>
      <c r="J95" s="24"/>
      <c r="K95" s="21"/>
      <c r="L95" s="21"/>
      <c r="M95" s="21"/>
    </row>
    <row r="96" spans="1:13" x14ac:dyDescent="0.35">
      <c r="A96" s="21"/>
      <c r="B96" s="21"/>
      <c r="C96" s="21"/>
      <c r="D96" s="21"/>
      <c r="E96" s="21"/>
      <c r="F96" s="21"/>
      <c r="G96" s="21"/>
      <c r="H96" s="24"/>
      <c r="I96" s="24"/>
      <c r="J96" s="24"/>
      <c r="K96" s="21"/>
      <c r="L96" s="21"/>
      <c r="M96" s="21"/>
    </row>
    <row r="97" spans="1:13" x14ac:dyDescent="0.35">
      <c r="A97" s="21"/>
      <c r="B97" s="21"/>
      <c r="C97" s="21"/>
      <c r="D97" s="21"/>
      <c r="E97" s="21"/>
      <c r="F97" s="21"/>
      <c r="G97" s="21"/>
      <c r="H97" s="24"/>
      <c r="I97" s="24"/>
      <c r="J97" s="24"/>
      <c r="K97" s="21"/>
      <c r="L97" s="21"/>
      <c r="M97" s="21"/>
    </row>
    <row r="98" spans="1:13" x14ac:dyDescent="0.35">
      <c r="A98" s="21"/>
      <c r="B98" s="21"/>
      <c r="C98" s="21"/>
      <c r="D98" s="21"/>
      <c r="E98" s="21"/>
      <c r="F98" s="21"/>
      <c r="G98" s="21"/>
      <c r="H98" s="24"/>
      <c r="I98" s="24"/>
      <c r="J98" s="24"/>
      <c r="K98" s="21"/>
      <c r="L98" s="21"/>
      <c r="M98" s="21"/>
    </row>
    <row r="99" spans="1:13" x14ac:dyDescent="0.35">
      <c r="A99" s="21"/>
      <c r="B99" s="21"/>
      <c r="C99" s="21"/>
      <c r="D99" s="21"/>
      <c r="E99" s="21"/>
      <c r="F99" s="21"/>
      <c r="G99" s="21"/>
      <c r="H99" s="24"/>
      <c r="I99" s="24"/>
      <c r="J99" s="24"/>
      <c r="K99" s="21"/>
      <c r="L99" s="21"/>
      <c r="M99" s="21"/>
    </row>
    <row r="100" spans="1:13" x14ac:dyDescent="0.35">
      <c r="A100" s="21"/>
      <c r="B100" s="21"/>
      <c r="C100" s="21"/>
      <c r="D100" s="21"/>
      <c r="E100" s="21"/>
      <c r="F100" s="21"/>
      <c r="G100" s="21"/>
      <c r="H100" s="24"/>
      <c r="I100" s="24"/>
      <c r="J100" s="24"/>
      <c r="K100" s="21"/>
      <c r="L100" s="21"/>
      <c r="M100" s="21"/>
    </row>
    <row r="101" spans="1:13" x14ac:dyDescent="0.35">
      <c r="A101" s="21"/>
      <c r="B101" s="21"/>
      <c r="C101" s="21"/>
      <c r="D101" s="21"/>
      <c r="E101" s="21"/>
      <c r="F101" s="21"/>
      <c r="G101" s="21"/>
      <c r="H101" s="24"/>
      <c r="I101" s="24"/>
      <c r="J101" s="24"/>
      <c r="K101" s="21"/>
      <c r="L101" s="21"/>
      <c r="M101" s="21"/>
    </row>
    <row r="102" spans="1:13" x14ac:dyDescent="0.35">
      <c r="A102" s="21"/>
      <c r="B102" s="21"/>
      <c r="C102" s="21"/>
      <c r="D102" s="21"/>
      <c r="E102" s="21"/>
      <c r="F102" s="21"/>
      <c r="G102" s="21"/>
      <c r="H102" s="24"/>
      <c r="I102" s="24"/>
      <c r="J102" s="24"/>
      <c r="K102" s="21"/>
      <c r="L102" s="21"/>
      <c r="M102" s="21"/>
    </row>
    <row r="103" spans="1:13" x14ac:dyDescent="0.35">
      <c r="A103" s="21"/>
      <c r="B103" s="21"/>
      <c r="C103" s="21"/>
      <c r="D103" s="21"/>
      <c r="E103" s="21"/>
      <c r="F103" s="21"/>
      <c r="G103" s="21"/>
      <c r="H103" s="24"/>
      <c r="I103" s="24"/>
      <c r="J103" s="24"/>
      <c r="K103" s="21"/>
      <c r="L103" s="21"/>
      <c r="M103" s="21"/>
    </row>
    <row r="104" spans="1:13" x14ac:dyDescent="0.35">
      <c r="A104" s="21"/>
      <c r="B104" s="21"/>
      <c r="C104" s="21"/>
      <c r="D104" s="21"/>
      <c r="E104" s="21"/>
      <c r="F104" s="21"/>
      <c r="G104" s="21"/>
      <c r="H104" s="24"/>
      <c r="I104" s="24"/>
      <c r="J104" s="24"/>
      <c r="K104" s="21"/>
      <c r="L104" s="21"/>
      <c r="M104" s="21"/>
    </row>
    <row r="105" spans="1:13" x14ac:dyDescent="0.35">
      <c r="A105" s="21"/>
      <c r="B105" s="21"/>
      <c r="C105" s="21"/>
      <c r="D105" s="21"/>
      <c r="E105" s="21"/>
      <c r="F105" s="21"/>
      <c r="G105" s="21"/>
      <c r="H105" s="24"/>
      <c r="I105" s="24"/>
      <c r="J105" s="24"/>
      <c r="K105" s="21"/>
      <c r="L105" s="21"/>
      <c r="M105" s="21"/>
    </row>
    <row r="106" spans="1:13" x14ac:dyDescent="0.35">
      <c r="A106" s="21"/>
      <c r="B106" s="21"/>
      <c r="C106" s="21"/>
      <c r="D106" s="21"/>
      <c r="E106" s="21"/>
      <c r="F106" s="21"/>
      <c r="G106" s="21"/>
      <c r="H106" s="24"/>
      <c r="I106" s="24"/>
      <c r="J106" s="24"/>
      <c r="K106" s="21"/>
      <c r="L106" s="21"/>
      <c r="M106" s="21"/>
    </row>
    <row r="107" spans="1:13" x14ac:dyDescent="0.35">
      <c r="A107" s="21"/>
      <c r="B107" s="21"/>
      <c r="C107" s="21"/>
      <c r="D107" s="21"/>
      <c r="E107" s="21"/>
      <c r="F107" s="21"/>
      <c r="G107" s="21"/>
      <c r="H107" s="24"/>
      <c r="I107" s="24"/>
      <c r="J107" s="24"/>
      <c r="K107" s="21"/>
      <c r="L107" s="21"/>
      <c r="M107" s="21"/>
    </row>
    <row r="108" spans="1:13" x14ac:dyDescent="0.35">
      <c r="A108" s="21"/>
      <c r="B108" s="21"/>
      <c r="C108" s="21"/>
      <c r="D108" s="21"/>
      <c r="E108" s="21"/>
      <c r="F108" s="21"/>
      <c r="G108" s="21"/>
      <c r="H108" s="24"/>
      <c r="I108" s="24"/>
      <c r="J108" s="24"/>
      <c r="K108" s="21"/>
      <c r="L108" s="21"/>
      <c r="M108" s="21"/>
    </row>
    <row r="109" spans="1:13" x14ac:dyDescent="0.35">
      <c r="A109" s="21"/>
      <c r="B109" s="21"/>
      <c r="C109" s="21"/>
      <c r="D109" s="21"/>
      <c r="E109" s="21"/>
      <c r="F109" s="21"/>
      <c r="G109" s="21"/>
      <c r="H109" s="24"/>
      <c r="I109" s="24"/>
      <c r="J109" s="24"/>
      <c r="K109" s="21"/>
      <c r="L109" s="21"/>
      <c r="M109" s="21"/>
    </row>
    <row r="110" spans="1:13" x14ac:dyDescent="0.35">
      <c r="A110" s="21"/>
      <c r="B110" s="21"/>
      <c r="C110" s="21"/>
      <c r="D110" s="21"/>
      <c r="E110" s="21"/>
      <c r="F110" s="21"/>
      <c r="G110" s="21"/>
      <c r="H110" s="24"/>
      <c r="I110" s="24"/>
      <c r="J110" s="24"/>
      <c r="K110" s="21"/>
      <c r="L110" s="21"/>
      <c r="M110" s="21"/>
    </row>
    <row r="111" spans="1:13" x14ac:dyDescent="0.35">
      <c r="A111" s="21"/>
      <c r="B111" s="21"/>
      <c r="C111" s="21"/>
      <c r="D111" s="21"/>
      <c r="E111" s="21"/>
      <c r="F111" s="21"/>
      <c r="G111" s="21"/>
      <c r="H111" s="24"/>
      <c r="I111" s="24"/>
      <c r="J111" s="24"/>
      <c r="K111" s="21"/>
      <c r="L111" s="21"/>
      <c r="M111" s="21"/>
    </row>
    <row r="112" spans="1:13" x14ac:dyDescent="0.35">
      <c r="A112" s="21"/>
      <c r="B112" s="21"/>
      <c r="C112" s="21"/>
      <c r="D112" s="21"/>
      <c r="E112" s="21"/>
      <c r="F112" s="21"/>
      <c r="G112" s="21"/>
      <c r="H112" s="24"/>
      <c r="I112" s="24"/>
      <c r="J112" s="24"/>
      <c r="K112" s="21"/>
      <c r="L112" s="21"/>
      <c r="M112" s="21"/>
    </row>
    <row r="113" spans="1:13" x14ac:dyDescent="0.35">
      <c r="A113" s="21"/>
      <c r="B113" s="21"/>
      <c r="C113" s="21"/>
      <c r="D113" s="21"/>
      <c r="E113" s="21"/>
      <c r="F113" s="21"/>
      <c r="G113" s="21"/>
      <c r="H113" s="24"/>
      <c r="I113" s="24"/>
      <c r="J113" s="24"/>
      <c r="K113" s="21"/>
      <c r="L113" s="21"/>
      <c r="M113" s="21"/>
    </row>
    <row r="114" spans="1:13" x14ac:dyDescent="0.35">
      <c r="A114" s="21"/>
      <c r="B114" s="21"/>
      <c r="C114" s="21"/>
      <c r="D114" s="21"/>
      <c r="E114" s="21"/>
      <c r="F114" s="21"/>
      <c r="G114" s="21"/>
      <c r="H114" s="24"/>
      <c r="I114" s="24"/>
      <c r="J114" s="24"/>
      <c r="K114" s="21"/>
      <c r="L114" s="21"/>
      <c r="M114" s="21"/>
    </row>
    <row r="115" spans="1:13" x14ac:dyDescent="0.35">
      <c r="A115" s="21"/>
      <c r="B115" s="21"/>
      <c r="C115" s="21"/>
      <c r="D115" s="21"/>
      <c r="E115" s="21"/>
      <c r="F115" s="21"/>
      <c r="G115" s="21"/>
      <c r="H115" s="24"/>
      <c r="I115" s="24"/>
      <c r="J115" s="24"/>
      <c r="K115" s="21"/>
      <c r="L115" s="21"/>
      <c r="M115" s="21"/>
    </row>
    <row r="116" spans="1:13" x14ac:dyDescent="0.35">
      <c r="A116" s="21"/>
      <c r="B116" s="21"/>
      <c r="C116" s="21"/>
      <c r="D116" s="21"/>
      <c r="E116" s="21"/>
      <c r="F116" s="21"/>
      <c r="G116" s="21"/>
      <c r="H116" s="24"/>
      <c r="I116" s="24"/>
      <c r="J116" s="24"/>
      <c r="K116" s="21"/>
      <c r="L116" s="21"/>
      <c r="M116" s="21"/>
    </row>
    <row r="117" spans="1:13" x14ac:dyDescent="0.35">
      <c r="A117" s="21"/>
      <c r="B117" s="21"/>
      <c r="C117" s="21"/>
      <c r="D117" s="21"/>
      <c r="E117" s="21"/>
      <c r="F117" s="21"/>
      <c r="G117" s="21"/>
      <c r="H117" s="24"/>
      <c r="I117" s="24"/>
      <c r="J117" s="24"/>
      <c r="K117" s="21"/>
      <c r="L117" s="21"/>
      <c r="M117" s="21"/>
    </row>
    <row r="118" spans="1:13" x14ac:dyDescent="0.35">
      <c r="A118" s="21"/>
      <c r="B118" s="21"/>
      <c r="C118" s="21"/>
      <c r="D118" s="21"/>
      <c r="E118" s="21"/>
      <c r="F118" s="21"/>
      <c r="G118" s="21"/>
      <c r="H118" s="24"/>
      <c r="I118" s="24"/>
      <c r="J118" s="24"/>
      <c r="K118" s="21"/>
      <c r="L118" s="21"/>
      <c r="M118" s="21"/>
    </row>
    <row r="119" spans="1:13" x14ac:dyDescent="0.35">
      <c r="A119" s="21"/>
      <c r="B119" s="21"/>
      <c r="C119" s="21"/>
      <c r="D119" s="21"/>
      <c r="E119" s="21"/>
      <c r="F119" s="21"/>
      <c r="G119" s="21"/>
      <c r="H119" s="24"/>
      <c r="I119" s="24"/>
      <c r="J119" s="24"/>
      <c r="K119" s="21"/>
      <c r="L119" s="21"/>
      <c r="M119" s="21"/>
    </row>
    <row r="120" spans="1:13" x14ac:dyDescent="0.35">
      <c r="A120" s="21"/>
      <c r="B120" s="21"/>
      <c r="C120" s="21"/>
      <c r="D120" s="21"/>
      <c r="E120" s="21"/>
      <c r="F120" s="21"/>
      <c r="G120" s="21"/>
      <c r="H120" s="24"/>
      <c r="I120" s="24"/>
      <c r="J120" s="24"/>
      <c r="K120" s="21"/>
      <c r="L120" s="21"/>
      <c r="M120" s="21"/>
    </row>
    <row r="121" spans="1:13" x14ac:dyDescent="0.35">
      <c r="A121" s="21"/>
      <c r="B121" s="21"/>
      <c r="C121" s="21"/>
      <c r="D121" s="21"/>
      <c r="E121" s="21"/>
      <c r="F121" s="21"/>
      <c r="G121" s="21"/>
      <c r="H121" s="24"/>
      <c r="I121" s="24"/>
      <c r="J121" s="24"/>
      <c r="K121" s="21"/>
      <c r="L121" s="21"/>
      <c r="M121" s="21"/>
    </row>
    <row r="122" spans="1:13" x14ac:dyDescent="0.35">
      <c r="A122" s="21"/>
      <c r="B122" s="21"/>
      <c r="C122" s="21"/>
      <c r="D122" s="21"/>
      <c r="E122" s="21"/>
      <c r="F122" s="21"/>
      <c r="G122" s="21"/>
      <c r="H122" s="24"/>
      <c r="I122" s="24"/>
      <c r="J122" s="24"/>
      <c r="K122" s="21"/>
      <c r="L122" s="21"/>
      <c r="M122" s="21"/>
    </row>
    <row r="123" spans="1:13" x14ac:dyDescent="0.35">
      <c r="A123" s="21"/>
      <c r="B123" s="21"/>
      <c r="C123" s="21"/>
      <c r="D123" s="21"/>
      <c r="E123" s="21"/>
      <c r="F123" s="21"/>
      <c r="G123" s="21"/>
      <c r="H123" s="24"/>
      <c r="I123" s="24"/>
      <c r="J123" s="24"/>
      <c r="K123" s="21"/>
      <c r="L123" s="21"/>
      <c r="M123" s="21"/>
    </row>
    <row r="124" spans="1:13" x14ac:dyDescent="0.35">
      <c r="A124" s="21"/>
      <c r="B124" s="21"/>
      <c r="C124" s="21"/>
      <c r="D124" s="21"/>
      <c r="E124" s="21"/>
      <c r="F124" s="21"/>
      <c r="G124" s="21"/>
      <c r="H124" s="24"/>
      <c r="I124" s="24"/>
      <c r="J124" s="24"/>
      <c r="K124" s="21"/>
      <c r="L124" s="21"/>
      <c r="M124" s="21"/>
    </row>
    <row r="125" spans="1:13" x14ac:dyDescent="0.35">
      <c r="A125" s="21"/>
      <c r="B125" s="21"/>
      <c r="C125" s="21"/>
      <c r="D125" s="21"/>
      <c r="E125" s="21"/>
      <c r="F125" s="21"/>
      <c r="G125" s="21"/>
      <c r="H125" s="24"/>
      <c r="I125" s="24"/>
      <c r="J125" s="24"/>
      <c r="K125" s="21"/>
      <c r="L125" s="21"/>
      <c r="M125" s="21"/>
    </row>
    <row r="126" spans="1:13" x14ac:dyDescent="0.35">
      <c r="A126" s="21"/>
      <c r="B126" s="21"/>
      <c r="C126" s="21"/>
      <c r="D126" s="21"/>
      <c r="E126" s="21"/>
      <c r="F126" s="21"/>
      <c r="G126" s="21"/>
      <c r="H126" s="24"/>
      <c r="I126" s="24"/>
      <c r="J126" s="24"/>
      <c r="K126" s="21"/>
      <c r="L126" s="21"/>
      <c r="M126" s="21"/>
    </row>
  </sheetData>
  <mergeCells count="37">
    <mergeCell ref="B32:I32"/>
    <mergeCell ref="B33:I33"/>
    <mergeCell ref="B34:I34"/>
    <mergeCell ref="B27:I27"/>
    <mergeCell ref="B28:I28"/>
    <mergeCell ref="B29:I29"/>
    <mergeCell ref="B30:I30"/>
    <mergeCell ref="B31:I31"/>
    <mergeCell ref="A36:M36"/>
    <mergeCell ref="A37:M37"/>
    <mergeCell ref="B12:I12"/>
    <mergeCell ref="B10:I10"/>
    <mergeCell ref="A1:C4"/>
    <mergeCell ref="D1:J2"/>
    <mergeCell ref="K1:M2"/>
    <mergeCell ref="D3:J4"/>
    <mergeCell ref="K3:M4"/>
    <mergeCell ref="A5:C6"/>
    <mergeCell ref="D5:M6"/>
    <mergeCell ref="A7:M7"/>
    <mergeCell ref="A8:M8"/>
    <mergeCell ref="A9:M9"/>
    <mergeCell ref="B11:I11"/>
    <mergeCell ref="B16:I16"/>
    <mergeCell ref="B17:I17"/>
    <mergeCell ref="B18:I18"/>
    <mergeCell ref="B13:I13"/>
    <mergeCell ref="B14:I14"/>
    <mergeCell ref="B15:I15"/>
    <mergeCell ref="B25:I25"/>
    <mergeCell ref="B26:I26"/>
    <mergeCell ref="B21:I21"/>
    <mergeCell ref="B19:I19"/>
    <mergeCell ref="B20:I20"/>
    <mergeCell ref="B22:I22"/>
    <mergeCell ref="B23:I23"/>
    <mergeCell ref="B24:I24"/>
  </mergeCells>
  <printOptions horizontalCentered="1"/>
  <pageMargins left="0.78740157480314965" right="0.39370078740157483" top="0.39370078740157483" bottom="0.39370078740157483" header="0" footer="0"/>
  <pageSetup scale="80" fitToWidth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Planilla</vt:lpstr>
      <vt:lpstr>Personal_Ingeniería</vt:lpstr>
      <vt:lpstr>Personal_Ingeniería!Área_de_impresión</vt:lpstr>
      <vt:lpstr>Planilla!Área_de_impresión</vt:lpstr>
      <vt:lpstr>Planilla!Títulos_a_imprimir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Ademar Vargas</dc:creator>
  <cp:lastModifiedBy>Ademar Vargas</cp:lastModifiedBy>
  <cp:lastPrinted>2023-07-28T13:01:18Z</cp:lastPrinted>
  <dcterms:created xsi:type="dcterms:W3CDTF">2017-04-22T19:51:57Z</dcterms:created>
  <dcterms:modified xsi:type="dcterms:W3CDTF">2024-05-28T19:25:09Z</dcterms:modified>
</cp:coreProperties>
</file>